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БЮДЖЕТ НСО\БЮДЖЕТ 2016-2018\ВНЕСЕНИЕ ИЗМЕНЕНИЙ\Внесение изменений_июнь\Допматериалы\"/>
    </mc:Choice>
  </mc:AlternateContent>
  <bookViews>
    <workbookView xWindow="0" yWindow="0" windowWidth="19200" windowHeight="12885" activeTab="1"/>
  </bookViews>
  <sheets>
    <sheet name="Доходы ДФ" sheetId="2" r:id="rId1"/>
    <sheet name="Расходы 2016-2018" sheetId="3" r:id="rId2"/>
  </sheets>
  <definedNames>
    <definedName name="_xlnm.Print_Titles" localSheetId="0">'Доходы ДФ'!$6:$6</definedName>
    <definedName name="_xlnm.Print_Titles" localSheetId="1">'Расходы 2016-2018'!$5:$6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2" l="1"/>
  <c r="C21" i="2" l="1"/>
  <c r="C19" i="2"/>
  <c r="C15" i="2"/>
  <c r="C13" i="2"/>
  <c r="C11" i="2"/>
  <c r="C9" i="2"/>
  <c r="C17" i="2" l="1"/>
  <c r="H30" i="3"/>
  <c r="H12" i="3"/>
  <c r="I17" i="3"/>
  <c r="H34" i="3"/>
  <c r="I34" i="3"/>
  <c r="H17" i="3"/>
  <c r="I14" i="3"/>
  <c r="H14" i="3"/>
  <c r="I12" i="3"/>
  <c r="I11" i="3"/>
  <c r="I10" i="3" s="1"/>
  <c r="H11" i="3"/>
  <c r="H10" i="3" l="1"/>
  <c r="H9" i="3" s="1"/>
  <c r="H8" i="3" s="1"/>
  <c r="I9" i="3"/>
  <c r="I8" i="3" s="1"/>
</calcChain>
</file>

<file path=xl/sharedStrings.xml><?xml version="1.0" encoding="utf-8"?>
<sst xmlns="http://schemas.openxmlformats.org/spreadsheetml/2006/main" count="186" uniqueCount="112">
  <si>
    <t>тыс. рублей</t>
  </si>
  <si>
    <t>Классификация расходов бюджета</t>
  </si>
  <si>
    <t>Направления расходования бюджетных ассигнований дорожного фонда</t>
  </si>
  <si>
    <t>ГРБС</t>
  </si>
  <si>
    <t>РЗ</t>
  </si>
  <si>
    <t>ПР</t>
  </si>
  <si>
    <t>КЦСР</t>
  </si>
  <si>
    <t>КВР</t>
  </si>
  <si>
    <t>Дорожный фонд Новосибирской области</t>
  </si>
  <si>
    <t xml:space="preserve"> 
ВСЕГО:</t>
  </si>
  <si>
    <t>04</t>
  </si>
  <si>
    <t>09</t>
  </si>
  <si>
    <t>31.0.00.00000</t>
  </si>
  <si>
    <t>Мероприятия, реализуемые в рамках государственной программы 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
в том числе:</t>
  </si>
  <si>
    <t>31.0.00.04040</t>
  </si>
  <si>
    <t>240</t>
  </si>
  <si>
    <t xml:space="preserve"> мероприятия по обеспечению безопасности и бесперебойного движения на автомобильных дорогах общего пользования регионального или межмуниципального значения</t>
  </si>
  <si>
    <t>410</t>
  </si>
  <si>
    <t xml:space="preserve">строительство и реконструкция дорожных сооружений на автомобильных дорогах общего пользования регионального или межмуниципального значения </t>
  </si>
  <si>
    <t xml:space="preserve">110         240     
850              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</si>
  <si>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ЦОДД</t>
  </si>
  <si>
    <t>04.0.00.00000</t>
  </si>
  <si>
    <t xml:space="preserve">Мероприятия, реализуемые в рамках государственной программы  Новосибирской области"Развитие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</si>
  <si>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520</t>
  </si>
  <si>
    <r>
      <t>предоставление субсидий бюджетам муниципальных образований для софинансирования расходных обязательств на</t>
    </r>
    <r>
      <rPr>
        <sz val="12"/>
        <color indexed="8"/>
        <rFont val="Times New Roman"/>
        <family val="1"/>
        <charset val="204"/>
      </rPr>
      <t xml:space="preserve"> дорожную деятельность, связанную с автомобильными дорогами общего пользования местного значения</t>
    </r>
  </si>
  <si>
    <t>61.0.00.00000</t>
  </si>
  <si>
    <t>Мероприятия, реализуемые в рамках государственной программы  "Развитие автомобильных дорог регионального, межмуниципального и местного значения в Новосибирской области" в 2015-2022 годах
в том числе:</t>
  </si>
  <si>
    <t>61.0.00.04040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</si>
  <si>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</si>
  <si>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капитальный ремонт автомобильных дорог и дорожных сооружений общего пользования регионального или межмуниципального значения</t>
  </si>
  <si>
    <t xml:space="preserve"> 240</t>
  </si>
  <si>
    <t>ремонт автомобильных дорог и дорожных сооружений общего пользования регионального или межмуниципального значения</t>
  </si>
  <si>
    <t>содержание автомобильных дорог и дорожных сооружений общего пользования регионального или межмуниципального значения</t>
  </si>
  <si>
    <t>аварийно-восстановительные работы автомобильных дорог и дорожных сооружений общего пользования регионального или межмуниципального значения</t>
  </si>
  <si>
    <t>планово-предупредительный ремонт автомобильных дорог и дорожных сооружений общего пользования регионального или межмуниципального значения</t>
  </si>
  <si>
    <t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них;</t>
  </si>
  <si>
    <t>выполнение и внедрение научно-исследовательских и опытно-конструкторских работ в дорожной отрасли Новосибирской области;</t>
  </si>
  <si>
    <r>
      <t xml:space="preserve">разработка проектной, рабочей, технической документации </t>
    </r>
    <r>
      <rPr>
        <sz val="12"/>
        <color indexed="8"/>
        <rFont val="Times New Roman"/>
        <family val="1"/>
        <charset val="204"/>
      </rPr>
      <t>автомобильных дорог регионального и межмуниципального значения (включая инженерные изыскания, проведение необходимых экспертиз);</t>
    </r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</si>
  <si>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</t>
  </si>
  <si>
    <t>61.0.00.70760</t>
  </si>
  <si>
    <t xml:space="preserve">520    </t>
  </si>
  <si>
    <t>99.0.00.01060</t>
  </si>
  <si>
    <t xml:space="preserve">110         240          
410
850              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</si>
  <si>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НСО"ТУАД"</t>
  </si>
  <si>
    <t>99.0.00.08260</t>
  </si>
  <si>
    <t>450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</si>
  <si>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Взнос в уставный капитал ОАО "Центральный мост"</t>
  </si>
  <si>
    <t>Оказание услуг по разработке проектной, рабочей, технической документации автомобильных дорог регионального и межмуниципального значения</t>
  </si>
  <si>
    <t>13</t>
  </si>
  <si>
    <t>01</t>
  </si>
  <si>
    <t>720</t>
  </si>
  <si>
    <t>_______________________</t>
  </si>
  <si>
    <t>99.0.00.08310</t>
  </si>
  <si>
    <t>03.0.00.27880</t>
  </si>
  <si>
    <t>Распределение бюджетных ассигнований по направлениям расходования дорожного фонда на 2016 год и плановый период 2017 и 2018 годов в структуре кодов бюджетной классификации</t>
  </si>
  <si>
    <t xml:space="preserve">04.0.00.50275  </t>
  </si>
  <si>
    <t xml:space="preserve">04.0.00.70420
04.0.00.R0275  </t>
  </si>
  <si>
    <t>61.0.00.50180</t>
  </si>
  <si>
    <t>61.0.00.54200</t>
  </si>
  <si>
    <t>cофинансирование расходов на осуществление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</si>
  <si>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cубсидии местным бюджетам на 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
Средства федерального бюджета</t>
  </si>
  <si>
    <t xml:space="preserve">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
</t>
  </si>
  <si>
    <t xml:space="preserve">обслуживание государственного внутреннего и муниципального долга. Процентные платежи по государственному долгу субъекта Российской Федерации
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</si>
  <si>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</si>
  <si>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 xml:space="preserve">Код </t>
  </si>
  <si>
    <t>Наименование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</si>
  <si>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</si>
  <si>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</si>
  <si>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000 1 06 04000 02 0000 110</t>
  </si>
  <si>
    <t>Транспортный налог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</si>
  <si>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</si>
  <si>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</si>
  <si>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176 1 08 07172 01 0000 110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</si>
  <si>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осуществляющие перевозки опасных, тяжеловесных и (или) крупногабаритных грузов, зачисляемая в бюджеты субъектов Российской Федерации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</si>
  <si>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</si>
  <si>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</si>
  <si>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176 1 11 09032 02 0000 120</t>
  </si>
  <si>
    <t xml:space="preserve">Доходы от эксплуатации и использования имущества автомобильных дорог, находящихся в собственности субъектов Российской Федерации </t>
  </si>
  <si>
    <t>000 1 13 01500 00 0000 120</t>
  </si>
  <si>
    <t>Плата за оказание услуг по присоединению объектов дорожного сервиса к автомобильным дорогам общего пользования</t>
  </si>
  <si>
    <t>176 1 13 01520 02 0000 130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</si>
  <si>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</si>
  <si>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000 1 13 01990 00 0000 130</t>
  </si>
  <si>
    <t>Прочие доходы от оказания платных услуг (работ)</t>
  </si>
  <si>
    <t>176 1 13 01992 02 0000 130</t>
  </si>
  <si>
    <t>Прочие доходы от оказания платных услуг (работ) получателями средств бюджетов субъектов Российской Федерации</t>
  </si>
  <si>
    <t>000 1 16 30000 01 0000 140</t>
  </si>
  <si>
    <t>Денежные взыскания (штрафы) за правонарушения в области дорожного движения</t>
  </si>
  <si>
    <t>106 1 16 30012 01 0000 140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</si>
  <si>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</si>
  <si>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188 1 16 30012 01 0000 140</t>
  </si>
  <si>
    <t>188 1 16 30020 01 0000 140</t>
  </si>
  <si>
    <t>Денежные взыскания (штрафы) за нарушение законодательства Российской Федерации о безопасности дорожного движения</t>
  </si>
  <si>
    <t>000 1 16 46000 00 0000 140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</si>
  <si>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</si>
  <si>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176 1 16 46000 02 0000 140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</si>
  <si>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 субъектов Российской Федерации, либо в связи с уклонением от заключения таких контрактов или иных договоров</t>
  </si>
  <si>
    <t>156 2 02 02051 02 0000 151</t>
  </si>
  <si>
    <t>Субсидии бюджетам субъектов Российской Федерации на реализацию федеральных целевых программ</t>
  </si>
  <si>
    <t>176 2 02 02077 02 0000 151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</si>
  <si>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</si>
  <si>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176 2 02 04095 02 0000 151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</si>
  <si>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</si>
  <si>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ВСЕГО</t>
  </si>
  <si>
    <t>____________________________</t>
  </si>
  <si>
    <t>Таблица 2</t>
  </si>
  <si>
    <t>Прогноз доходов дорожного фонда Новосибирской области по источникам его формирования и распределение бюджетных ассигнований по направлениям расходования дорожного фонда на 2016 год и плановый период 2017 и 2018 годы в структуре кодов бюджетной классификации</t>
  </si>
  <si>
    <t>Таблица 1</t>
  </si>
  <si>
    <t>2016 год</t>
  </si>
  <si>
    <t>Софинансирование расходных обязательств субъектов Российской Федерации, связанных с реализацией мероприятий по строительству и реконструкции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продукции, в рамках федеральной целевой программы "Устойчивое развитие сельских территорий на 2014 - 2017 годы и на период до 2020 года"
Средства федерального бюджета</t>
  </si>
  <si>
    <r>
      <t xml:space="preserve">Реализация мероприятий в сфере дорожного хозяйства, направленных на достижение целевых показателей региональных программ в сфере дорожного хозяйства, предусматривающих приведение в нормативное состояние, а также развитие и увеличение пропускной способности сети автомобильных дорог общего пользования регионального (межмуниципального) или местного значени
Средства федерального бюджета, включая остатки 2015 года </t>
    </r>
    <r>
      <rPr>
        <b/>
        <sz val="16"/>
        <color theme="1"/>
        <rFont val="Times New Roman"/>
        <family val="1"/>
        <charset val="204"/>
      </rPr>
      <t>*</t>
    </r>
  </si>
  <si>
    <t>* - в расходной части дорожного фонда Новосибирской области отражены остатки прошлых лет по иным межбюджетным трансфертам, полученным из федерального бюджета на реализацию мероприятий региональных программ в сфере дорожного хозяйства в сумме 2 183,3 тыс.рублей.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</si>
</sst>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#,##0.0;[Red]\-#,##0.0"/>
    <numFmt numFmtId="166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52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164" fontId="3" fillId="0" borderId="4" xfId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4" fillId="0" borderId="4" xfId="1" applyNumberFormat="1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164" fontId="6" fillId="0" borderId="4" xfId="1" applyNumberFormat="1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wrapText="1"/>
    </xf>
    <xf numFmtId="0" fontId="8" fillId="0" borderId="0" xfId="2" applyProtection="1">
      <protection hidden="1"/>
    </xf>
    <xf numFmtId="0" fontId="8" fillId="0" borderId="0" xfId="2"/>
    <xf numFmtId="0" fontId="6" fillId="0" borderId="0" xfId="2" applyNumberFormat="1" applyFont="1" applyFill="1" applyAlignment="1" applyProtection="1">
      <alignment horizontal="right"/>
      <protection hidden="1"/>
    </xf>
    <xf numFmtId="0" fontId="6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10" fillId="0" borderId="4" xfId="2" applyNumberFormat="1" applyFont="1" applyFill="1" applyBorder="1" applyAlignment="1" applyProtection="1">
      <protection hidden="1"/>
    </xf>
    <xf numFmtId="0" fontId="6" fillId="0" borderId="4" xfId="2" applyNumberFormat="1" applyFont="1" applyFill="1" applyBorder="1" applyAlignment="1" applyProtection="1">
      <alignment vertical="top" wrapText="1"/>
      <protection hidden="1"/>
    </xf>
    <xf numFmtId="165" fontId="6" fillId="0" borderId="4" xfId="2" applyNumberFormat="1" applyFont="1" applyFill="1" applyBorder="1" applyAlignment="1" applyProtection="1">
      <protection hidden="1"/>
    </xf>
    <xf numFmtId="166" fontId="8" fillId="0" borderId="0" xfId="2" applyNumberFormat="1"/>
    <xf numFmtId="0" fontId="10" fillId="0" borderId="4" xfId="2" applyNumberFormat="1" applyFont="1" applyFill="1" applyBorder="1" applyAlignment="1" applyProtection="1">
      <alignment vertical="top" wrapText="1"/>
      <protection hidden="1"/>
    </xf>
    <xf numFmtId="164" fontId="8" fillId="0" borderId="0" xfId="2" applyNumberFormat="1"/>
    <xf numFmtId="164" fontId="10" fillId="0" borderId="4" xfId="2" applyNumberFormat="1" applyFont="1" applyFill="1" applyBorder="1" applyAlignment="1" applyProtection="1">
      <alignment vertical="top" wrapText="1"/>
      <protection hidden="1"/>
    </xf>
    <xf numFmtId="0" fontId="10" fillId="0" borderId="4" xfId="2" applyNumberFormat="1" applyFont="1" applyFill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9" fillId="0" borderId="0" xfId="2" applyFont="1" applyAlignment="1" applyProtection="1">
      <alignment wrapText="1"/>
      <protection hidden="1"/>
    </xf>
    <xf numFmtId="0" fontId="11" fillId="0" borderId="0" xfId="2" applyFont="1" applyAlignment="1">
      <alignment wrapText="1"/>
    </xf>
    <xf numFmtId="0" fontId="12" fillId="0" borderId="0" xfId="0" applyFont="1" applyAlignment="1">
      <alignment wrapText="1"/>
    </xf>
    <xf numFmtId="0" fontId="11" fillId="0" borderId="0" xfId="2" applyFont="1" applyAlignment="1">
      <alignment horizontal="center" wrapText="1"/>
    </xf>
    <xf numFmtId="0" fontId="9" fillId="0" borderId="0" xfId="2" applyFont="1" applyAlignment="1" applyProtection="1">
      <alignment horizontal="center" wrapText="1"/>
      <protection hidden="1"/>
    </xf>
    <xf numFmtId="0" fontId="9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2"/>
  <sheetViews>
    <sheetView topLeftCell="A15" workbookViewId="0">
      <selection activeCell="C27" sqref="C27"/>
    </sheetView>
  </sheetViews>
  <sheetFormatPr defaultColWidth="9.140625" defaultRowHeight="12.75" x14ac:dyDescent="0.2"/>
  <cols>
    <col min="1" max="1" width="28" style="28" customWidth="1"/>
    <col min="2" max="2" width="68.7109375" style="28" customWidth="1"/>
    <col min="3" max="3" width="16.7109375" style="28" customWidth="1"/>
    <col min="4" max="4" width="9.140625" style="28" customWidth="1"/>
    <col min="5" max="5" width="11.28515625" style="28" bestFit="1" customWidth="1"/>
    <col min="6" max="241" width="9.140625" style="28" customWidth="1"/>
    <col min="242" max="16384" width="9.140625" style="28"/>
  </cols>
  <sheetData>
    <row r="2" spans="1:5" ht="78.75" customHeight="1" x14ac:dyDescent="0.3">
      <c r="A2" s="44" t="s">
        <v>106</v>
      </c>
      <c r="B2" s="44"/>
      <c r="C2" s="44"/>
      <c r="D2" s="40"/>
      <c r="E2" s="40"/>
    </row>
    <row r="3" spans="1:5" ht="15.75" x14ac:dyDescent="0.25">
      <c r="A3" s="27"/>
      <c r="B3" s="27"/>
      <c r="C3" s="2" t="s">
        <v>107</v>
      </c>
      <c r="D3" s="2"/>
      <c r="E3" s="2"/>
    </row>
    <row r="4" spans="1:5" ht="65.25" customHeight="1" x14ac:dyDescent="0.25">
      <c r="A4" s="45" t="s">
        <v>63</v>
      </c>
      <c r="B4" s="45"/>
      <c r="C4" s="45"/>
      <c r="D4" s="39"/>
      <c r="E4" s="39"/>
    </row>
    <row r="5" spans="1:5" ht="15.75" x14ac:dyDescent="0.25">
      <c r="A5" s="27"/>
      <c r="B5" s="27"/>
      <c r="C5" s="29" t="s">
        <v>0</v>
      </c>
    </row>
    <row r="6" spans="1:5" ht="45" customHeight="1" x14ac:dyDescent="0.2">
      <c r="A6" s="30" t="s">
        <v>64</v>
      </c>
      <c r="B6" s="30" t="s">
        <v>65</v>
      </c>
      <c r="C6" s="30" t="s">
        <v>108</v>
      </c>
    </row>
    <row r="7" spans="1:5" ht="31.5" x14ac:dyDescent="0.25">
      <c r="A7" s="35" t="s">
        <v>66</v>
      </c>
      <c r="B7" s="35" t="s">
        <v>67</v>
      </c>
      <c r="C7" s="31">
        <v>5920715</v>
      </c>
    </row>
    <row r="8" spans="1:5" ht="15.75" x14ac:dyDescent="0.25">
      <c r="A8" s="35" t="s">
        <v>68</v>
      </c>
      <c r="B8" s="35" t="s">
        <v>69</v>
      </c>
      <c r="C8" s="31">
        <v>1874221.7</v>
      </c>
    </row>
    <row r="9" spans="1:5" ht="31.5" x14ac:dyDescent="0.25">
      <c r="A9" s="35" t="s">
        <v>70</v>
      </c>
      <c r="B9" s="35" t="s">
        <v>71</v>
      </c>
      <c r="C9" s="31">
        <f>C10</f>
        <v>8485.5</v>
      </c>
    </row>
    <row r="10" spans="1:5" ht="94.5" x14ac:dyDescent="0.25">
      <c r="A10" s="32" t="s">
        <v>72</v>
      </c>
      <c r="B10" s="32" t="s">
        <v>73</v>
      </c>
      <c r="C10" s="33">
        <v>8485.5</v>
      </c>
    </row>
    <row r="11" spans="1:5" ht="47.25" x14ac:dyDescent="0.25">
      <c r="A11" s="35" t="s">
        <v>74</v>
      </c>
      <c r="B11" s="35" t="s">
        <v>75</v>
      </c>
      <c r="C11" s="31">
        <f>C12</f>
        <v>19874.370000000003</v>
      </c>
    </row>
    <row r="12" spans="1:5" ht="47.25" x14ac:dyDescent="0.25">
      <c r="A12" s="32" t="s">
        <v>76</v>
      </c>
      <c r="B12" s="32" t="s">
        <v>77</v>
      </c>
      <c r="C12" s="33">
        <v>19874.370000000003</v>
      </c>
    </row>
    <row r="13" spans="1:5" ht="47.25" x14ac:dyDescent="0.25">
      <c r="A13" s="35" t="s">
        <v>78</v>
      </c>
      <c r="B13" s="35" t="s">
        <v>79</v>
      </c>
      <c r="C13" s="31">
        <f t="shared" ref="C13" si="0">C14</f>
        <v>10</v>
      </c>
    </row>
    <row r="14" spans="1:5" ht="63" x14ac:dyDescent="0.25">
      <c r="A14" s="32" t="s">
        <v>80</v>
      </c>
      <c r="B14" s="32" t="s">
        <v>81</v>
      </c>
      <c r="C14" s="33">
        <v>10</v>
      </c>
    </row>
    <row r="15" spans="1:5" ht="15.75" x14ac:dyDescent="0.25">
      <c r="A15" s="35" t="s">
        <v>82</v>
      </c>
      <c r="B15" s="35" t="s">
        <v>83</v>
      </c>
      <c r="C15" s="31">
        <f>C16</f>
        <v>1600</v>
      </c>
    </row>
    <row r="16" spans="1:5" ht="31.5" x14ac:dyDescent="0.25">
      <c r="A16" s="32" t="s">
        <v>84</v>
      </c>
      <c r="B16" s="32" t="s">
        <v>85</v>
      </c>
      <c r="C16" s="33">
        <v>1600</v>
      </c>
    </row>
    <row r="17" spans="1:7" ht="31.5" x14ac:dyDescent="0.25">
      <c r="A17" s="35" t="s">
        <v>86</v>
      </c>
      <c r="B17" s="35" t="s">
        <v>87</v>
      </c>
      <c r="C17" s="31">
        <f t="shared" ref="C17" si="1">C18+C19+C20</f>
        <v>4337.5</v>
      </c>
    </row>
    <row r="18" spans="1:7" ht="63" x14ac:dyDescent="0.25">
      <c r="A18" s="32" t="s">
        <v>88</v>
      </c>
      <c r="B18" s="32" t="s">
        <v>89</v>
      </c>
      <c r="C18" s="33">
        <v>43.5</v>
      </c>
    </row>
    <row r="19" spans="1:7" ht="63" x14ac:dyDescent="0.25">
      <c r="A19" s="32" t="s">
        <v>90</v>
      </c>
      <c r="B19" s="32" t="s">
        <v>89</v>
      </c>
      <c r="C19" s="33">
        <f>4315-21</f>
        <v>4294</v>
      </c>
      <c r="F19" s="34"/>
    </row>
    <row r="20" spans="1:7" ht="31.5" hidden="1" x14ac:dyDescent="0.25">
      <c r="A20" s="32" t="s">
        <v>91</v>
      </c>
      <c r="B20" s="32" t="s">
        <v>92</v>
      </c>
      <c r="C20" s="33">
        <v>0</v>
      </c>
    </row>
    <row r="21" spans="1:7" ht="78.75" x14ac:dyDescent="0.25">
      <c r="A21" s="35" t="s">
        <v>93</v>
      </c>
      <c r="B21" s="38" t="s">
        <v>94</v>
      </c>
      <c r="C21" s="31">
        <f t="shared" ref="C21" si="2">C22</f>
        <v>45000</v>
      </c>
    </row>
    <row r="22" spans="1:7" ht="92.25" customHeight="1" x14ac:dyDescent="0.25">
      <c r="A22" s="32" t="s">
        <v>95</v>
      </c>
      <c r="B22" s="32" t="s">
        <v>96</v>
      </c>
      <c r="C22" s="33">
        <v>45000</v>
      </c>
      <c r="G22" s="34"/>
    </row>
    <row r="23" spans="1:7" ht="31.5" x14ac:dyDescent="0.25">
      <c r="A23" s="35" t="s">
        <v>97</v>
      </c>
      <c r="B23" s="35" t="s">
        <v>98</v>
      </c>
      <c r="C23" s="31">
        <v>2030</v>
      </c>
      <c r="G23" s="34"/>
    </row>
    <row r="24" spans="1:7" ht="47.25" x14ac:dyDescent="0.25">
      <c r="A24" s="35" t="s">
        <v>99</v>
      </c>
      <c r="B24" s="35" t="s">
        <v>100</v>
      </c>
      <c r="C24" s="31">
        <v>60969.599999999999</v>
      </c>
    </row>
    <row r="25" spans="1:7" ht="119.25" customHeight="1" x14ac:dyDescent="0.25">
      <c r="A25" s="35" t="s">
        <v>101</v>
      </c>
      <c r="B25" s="35" t="s">
        <v>102</v>
      </c>
      <c r="C25" s="31">
        <v>562281.80000000005</v>
      </c>
    </row>
    <row r="26" spans="1:7" ht="17.25" customHeight="1" x14ac:dyDescent="0.2">
      <c r="A26" s="32"/>
      <c r="B26" s="35" t="s">
        <v>103</v>
      </c>
      <c r="C26" s="37">
        <f>C7+C8+C9+C13+C11+C15+C17+C21+C23+C24+C25</f>
        <v>8499525.4700000007</v>
      </c>
      <c r="E26" s="36"/>
    </row>
    <row r="28" spans="1:7" ht="15" customHeight="1" x14ac:dyDescent="0.2">
      <c r="A28" s="43" t="s">
        <v>104</v>
      </c>
      <c r="B28" s="43"/>
      <c r="C28" s="43"/>
      <c r="E28" s="36"/>
    </row>
    <row r="29" spans="1:7" ht="15" x14ac:dyDescent="0.25">
      <c r="A29" s="41"/>
      <c r="B29" s="42"/>
    </row>
    <row r="30" spans="1:7" x14ac:dyDescent="0.2">
      <c r="C30" s="36"/>
    </row>
    <row r="32" spans="1:7" x14ac:dyDescent="0.2">
      <c r="C32" s="34"/>
    </row>
  </sheetData>
  <mergeCells count="4">
    <mergeCell ref="A29:B29"/>
    <mergeCell ref="A28:C28"/>
    <mergeCell ref="A2:C2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zoomScale="90" zoomScaleNormal="90" workbookViewId="0">
      <selection activeCell="D14" sqref="D14"/>
    </sheetView>
  </sheetViews>
  <sheetFormatPr defaultRowHeight="15.75" x14ac:dyDescent="0.25"/>
  <cols>
    <col min="1" max="1" width="8.7109375" style="1" customWidth="1"/>
    <col min="2" max="2" width="7.28515625" style="1" customWidth="1"/>
    <col min="3" max="3" width="7.42578125" style="1" customWidth="1"/>
    <col min="4" max="4" width="14.5703125" style="1" customWidth="1"/>
    <col min="5" max="5" width="10.28515625" style="1" customWidth="1"/>
    <col min="6" max="6" width="70.28515625" style="1" customWidth="1"/>
    <col min="7" max="7" width="19.7109375" style="1" customWidth="1"/>
    <col min="8" max="8" width="19.85546875" style="1" customWidth="1"/>
    <col min="9" max="9" width="17" style="1" customWidth="1"/>
    <col min="10" max="248" width="9.140625" style="1"/>
    <col min="249" max="249" width="7.28515625" style="1" customWidth="1"/>
    <col min="250" max="250" width="6" style="1" customWidth="1"/>
    <col min="251" max="251" width="5.42578125" style="1" customWidth="1"/>
    <col min="252" max="252" width="10.7109375" style="1" customWidth="1"/>
    <col min="253" max="253" width="8.5703125" style="1" customWidth="1"/>
    <col min="254" max="254" width="55" style="1" customWidth="1"/>
    <col min="255" max="255" width="12.85546875" style="1" customWidth="1"/>
    <col min="256" max="256" width="14.28515625" style="1" customWidth="1"/>
    <col min="257" max="257" width="15.7109375" style="1" customWidth="1"/>
    <col min="258" max="258" width="18.85546875" style="1" customWidth="1"/>
    <col min="259" max="504" width="9.140625" style="1"/>
    <col min="505" max="505" width="7.28515625" style="1" customWidth="1"/>
    <col min="506" max="506" width="6" style="1" customWidth="1"/>
    <col min="507" max="507" width="5.42578125" style="1" customWidth="1"/>
    <col min="508" max="508" width="10.7109375" style="1" customWidth="1"/>
    <col min="509" max="509" width="8.5703125" style="1" customWidth="1"/>
    <col min="510" max="510" width="55" style="1" customWidth="1"/>
    <col min="511" max="511" width="12.85546875" style="1" customWidth="1"/>
    <col min="512" max="512" width="14.28515625" style="1" customWidth="1"/>
    <col min="513" max="513" width="15.7109375" style="1" customWidth="1"/>
    <col min="514" max="514" width="18.85546875" style="1" customWidth="1"/>
    <col min="515" max="760" width="9.140625" style="1"/>
    <col min="761" max="761" width="7.28515625" style="1" customWidth="1"/>
    <col min="762" max="762" width="6" style="1" customWidth="1"/>
    <col min="763" max="763" width="5.42578125" style="1" customWidth="1"/>
    <col min="764" max="764" width="10.7109375" style="1" customWidth="1"/>
    <col min="765" max="765" width="8.5703125" style="1" customWidth="1"/>
    <col min="766" max="766" width="55" style="1" customWidth="1"/>
    <col min="767" max="767" width="12.85546875" style="1" customWidth="1"/>
    <col min="768" max="768" width="14.28515625" style="1" customWidth="1"/>
    <col min="769" max="769" width="15.7109375" style="1" customWidth="1"/>
    <col min="770" max="770" width="18.85546875" style="1" customWidth="1"/>
    <col min="771" max="1016" width="9.140625" style="1"/>
    <col min="1017" max="1017" width="7.28515625" style="1" customWidth="1"/>
    <col min="1018" max="1018" width="6" style="1" customWidth="1"/>
    <col min="1019" max="1019" width="5.42578125" style="1" customWidth="1"/>
    <col min="1020" max="1020" width="10.7109375" style="1" customWidth="1"/>
    <col min="1021" max="1021" width="8.5703125" style="1" customWidth="1"/>
    <col min="1022" max="1022" width="55" style="1" customWidth="1"/>
    <col min="1023" max="1023" width="12.85546875" style="1" customWidth="1"/>
    <col min="1024" max="1024" width="14.28515625" style="1" customWidth="1"/>
    <col min="1025" max="1025" width="15.7109375" style="1" customWidth="1"/>
    <col min="1026" max="1026" width="18.85546875" style="1" customWidth="1"/>
    <col min="1027" max="1272" width="9.140625" style="1"/>
    <col min="1273" max="1273" width="7.28515625" style="1" customWidth="1"/>
    <col min="1274" max="1274" width="6" style="1" customWidth="1"/>
    <col min="1275" max="1275" width="5.42578125" style="1" customWidth="1"/>
    <col min="1276" max="1276" width="10.7109375" style="1" customWidth="1"/>
    <col min="1277" max="1277" width="8.5703125" style="1" customWidth="1"/>
    <col min="1278" max="1278" width="55" style="1" customWidth="1"/>
    <col min="1279" max="1279" width="12.85546875" style="1" customWidth="1"/>
    <col min="1280" max="1280" width="14.28515625" style="1" customWidth="1"/>
    <col min="1281" max="1281" width="15.7109375" style="1" customWidth="1"/>
    <col min="1282" max="1282" width="18.85546875" style="1" customWidth="1"/>
    <col min="1283" max="1528" width="9.140625" style="1"/>
    <col min="1529" max="1529" width="7.28515625" style="1" customWidth="1"/>
    <col min="1530" max="1530" width="6" style="1" customWidth="1"/>
    <col min="1531" max="1531" width="5.42578125" style="1" customWidth="1"/>
    <col min="1532" max="1532" width="10.7109375" style="1" customWidth="1"/>
    <col min="1533" max="1533" width="8.5703125" style="1" customWidth="1"/>
    <col min="1534" max="1534" width="55" style="1" customWidth="1"/>
    <col min="1535" max="1535" width="12.85546875" style="1" customWidth="1"/>
    <col min="1536" max="1536" width="14.28515625" style="1" customWidth="1"/>
    <col min="1537" max="1537" width="15.7109375" style="1" customWidth="1"/>
    <col min="1538" max="1538" width="18.85546875" style="1" customWidth="1"/>
    <col min="1539" max="1784" width="9.140625" style="1"/>
    <col min="1785" max="1785" width="7.28515625" style="1" customWidth="1"/>
    <col min="1786" max="1786" width="6" style="1" customWidth="1"/>
    <col min="1787" max="1787" width="5.42578125" style="1" customWidth="1"/>
    <col min="1788" max="1788" width="10.7109375" style="1" customWidth="1"/>
    <col min="1789" max="1789" width="8.5703125" style="1" customWidth="1"/>
    <col min="1790" max="1790" width="55" style="1" customWidth="1"/>
    <col min="1791" max="1791" width="12.85546875" style="1" customWidth="1"/>
    <col min="1792" max="1792" width="14.28515625" style="1" customWidth="1"/>
    <col min="1793" max="1793" width="15.7109375" style="1" customWidth="1"/>
    <col min="1794" max="1794" width="18.85546875" style="1" customWidth="1"/>
    <col min="1795" max="2040" width="9.140625" style="1"/>
    <col min="2041" max="2041" width="7.28515625" style="1" customWidth="1"/>
    <col min="2042" max="2042" width="6" style="1" customWidth="1"/>
    <col min="2043" max="2043" width="5.42578125" style="1" customWidth="1"/>
    <col min="2044" max="2044" width="10.7109375" style="1" customWidth="1"/>
    <col min="2045" max="2045" width="8.5703125" style="1" customWidth="1"/>
    <col min="2046" max="2046" width="55" style="1" customWidth="1"/>
    <col min="2047" max="2047" width="12.85546875" style="1" customWidth="1"/>
    <col min="2048" max="2048" width="14.28515625" style="1" customWidth="1"/>
    <col min="2049" max="2049" width="15.7109375" style="1" customWidth="1"/>
    <col min="2050" max="2050" width="18.85546875" style="1" customWidth="1"/>
    <col min="2051" max="2296" width="9.140625" style="1"/>
    <col min="2297" max="2297" width="7.28515625" style="1" customWidth="1"/>
    <col min="2298" max="2298" width="6" style="1" customWidth="1"/>
    <col min="2299" max="2299" width="5.42578125" style="1" customWidth="1"/>
    <col min="2300" max="2300" width="10.7109375" style="1" customWidth="1"/>
    <col min="2301" max="2301" width="8.5703125" style="1" customWidth="1"/>
    <col min="2302" max="2302" width="55" style="1" customWidth="1"/>
    <col min="2303" max="2303" width="12.85546875" style="1" customWidth="1"/>
    <col min="2304" max="2304" width="14.28515625" style="1" customWidth="1"/>
    <col min="2305" max="2305" width="15.7109375" style="1" customWidth="1"/>
    <col min="2306" max="2306" width="18.85546875" style="1" customWidth="1"/>
    <col min="2307" max="2552" width="9.140625" style="1"/>
    <col min="2553" max="2553" width="7.28515625" style="1" customWidth="1"/>
    <col min="2554" max="2554" width="6" style="1" customWidth="1"/>
    <col min="2555" max="2555" width="5.42578125" style="1" customWidth="1"/>
    <col min="2556" max="2556" width="10.7109375" style="1" customWidth="1"/>
    <col min="2557" max="2557" width="8.5703125" style="1" customWidth="1"/>
    <col min="2558" max="2558" width="55" style="1" customWidth="1"/>
    <col min="2559" max="2559" width="12.85546875" style="1" customWidth="1"/>
    <col min="2560" max="2560" width="14.28515625" style="1" customWidth="1"/>
    <col min="2561" max="2561" width="15.7109375" style="1" customWidth="1"/>
    <col min="2562" max="2562" width="18.85546875" style="1" customWidth="1"/>
    <col min="2563" max="2808" width="9.140625" style="1"/>
    <col min="2809" max="2809" width="7.28515625" style="1" customWidth="1"/>
    <col min="2810" max="2810" width="6" style="1" customWidth="1"/>
    <col min="2811" max="2811" width="5.42578125" style="1" customWidth="1"/>
    <col min="2812" max="2812" width="10.7109375" style="1" customWidth="1"/>
    <col min="2813" max="2813" width="8.5703125" style="1" customWidth="1"/>
    <col min="2814" max="2814" width="55" style="1" customWidth="1"/>
    <col min="2815" max="2815" width="12.85546875" style="1" customWidth="1"/>
    <col min="2816" max="2816" width="14.28515625" style="1" customWidth="1"/>
    <col min="2817" max="2817" width="15.7109375" style="1" customWidth="1"/>
    <col min="2818" max="2818" width="18.85546875" style="1" customWidth="1"/>
    <col min="2819" max="3064" width="9.140625" style="1"/>
    <col min="3065" max="3065" width="7.28515625" style="1" customWidth="1"/>
    <col min="3066" max="3066" width="6" style="1" customWidth="1"/>
    <col min="3067" max="3067" width="5.42578125" style="1" customWidth="1"/>
    <col min="3068" max="3068" width="10.7109375" style="1" customWidth="1"/>
    <col min="3069" max="3069" width="8.5703125" style="1" customWidth="1"/>
    <col min="3070" max="3070" width="55" style="1" customWidth="1"/>
    <col min="3071" max="3071" width="12.85546875" style="1" customWidth="1"/>
    <col min="3072" max="3072" width="14.28515625" style="1" customWidth="1"/>
    <col min="3073" max="3073" width="15.7109375" style="1" customWidth="1"/>
    <col min="3074" max="3074" width="18.85546875" style="1" customWidth="1"/>
    <col min="3075" max="3320" width="9.140625" style="1"/>
    <col min="3321" max="3321" width="7.28515625" style="1" customWidth="1"/>
    <col min="3322" max="3322" width="6" style="1" customWidth="1"/>
    <col min="3323" max="3323" width="5.42578125" style="1" customWidth="1"/>
    <col min="3324" max="3324" width="10.7109375" style="1" customWidth="1"/>
    <col min="3325" max="3325" width="8.5703125" style="1" customWidth="1"/>
    <col min="3326" max="3326" width="55" style="1" customWidth="1"/>
    <col min="3327" max="3327" width="12.85546875" style="1" customWidth="1"/>
    <col min="3328" max="3328" width="14.28515625" style="1" customWidth="1"/>
    <col min="3329" max="3329" width="15.7109375" style="1" customWidth="1"/>
    <col min="3330" max="3330" width="18.85546875" style="1" customWidth="1"/>
    <col min="3331" max="3576" width="9.140625" style="1"/>
    <col min="3577" max="3577" width="7.28515625" style="1" customWidth="1"/>
    <col min="3578" max="3578" width="6" style="1" customWidth="1"/>
    <col min="3579" max="3579" width="5.42578125" style="1" customWidth="1"/>
    <col min="3580" max="3580" width="10.7109375" style="1" customWidth="1"/>
    <col min="3581" max="3581" width="8.5703125" style="1" customWidth="1"/>
    <col min="3582" max="3582" width="55" style="1" customWidth="1"/>
    <col min="3583" max="3583" width="12.85546875" style="1" customWidth="1"/>
    <col min="3584" max="3584" width="14.28515625" style="1" customWidth="1"/>
    <col min="3585" max="3585" width="15.7109375" style="1" customWidth="1"/>
    <col min="3586" max="3586" width="18.85546875" style="1" customWidth="1"/>
    <col min="3587" max="3832" width="9.140625" style="1"/>
    <col min="3833" max="3833" width="7.28515625" style="1" customWidth="1"/>
    <col min="3834" max="3834" width="6" style="1" customWidth="1"/>
    <col min="3835" max="3835" width="5.42578125" style="1" customWidth="1"/>
    <col min="3836" max="3836" width="10.7109375" style="1" customWidth="1"/>
    <col min="3837" max="3837" width="8.5703125" style="1" customWidth="1"/>
    <col min="3838" max="3838" width="55" style="1" customWidth="1"/>
    <col min="3839" max="3839" width="12.85546875" style="1" customWidth="1"/>
    <col min="3840" max="3840" width="14.28515625" style="1" customWidth="1"/>
    <col min="3841" max="3841" width="15.7109375" style="1" customWidth="1"/>
    <col min="3842" max="3842" width="18.85546875" style="1" customWidth="1"/>
    <col min="3843" max="4088" width="9.140625" style="1"/>
    <col min="4089" max="4089" width="7.28515625" style="1" customWidth="1"/>
    <col min="4090" max="4090" width="6" style="1" customWidth="1"/>
    <col min="4091" max="4091" width="5.42578125" style="1" customWidth="1"/>
    <col min="4092" max="4092" width="10.7109375" style="1" customWidth="1"/>
    <col min="4093" max="4093" width="8.5703125" style="1" customWidth="1"/>
    <col min="4094" max="4094" width="55" style="1" customWidth="1"/>
    <col min="4095" max="4095" width="12.85546875" style="1" customWidth="1"/>
    <col min="4096" max="4096" width="14.28515625" style="1" customWidth="1"/>
    <col min="4097" max="4097" width="15.7109375" style="1" customWidth="1"/>
    <col min="4098" max="4098" width="18.85546875" style="1" customWidth="1"/>
    <col min="4099" max="4344" width="9.140625" style="1"/>
    <col min="4345" max="4345" width="7.28515625" style="1" customWidth="1"/>
    <col min="4346" max="4346" width="6" style="1" customWidth="1"/>
    <col min="4347" max="4347" width="5.42578125" style="1" customWidth="1"/>
    <col min="4348" max="4348" width="10.7109375" style="1" customWidth="1"/>
    <col min="4349" max="4349" width="8.5703125" style="1" customWidth="1"/>
    <col min="4350" max="4350" width="55" style="1" customWidth="1"/>
    <col min="4351" max="4351" width="12.85546875" style="1" customWidth="1"/>
    <col min="4352" max="4352" width="14.28515625" style="1" customWidth="1"/>
    <col min="4353" max="4353" width="15.7109375" style="1" customWidth="1"/>
    <col min="4354" max="4354" width="18.85546875" style="1" customWidth="1"/>
    <col min="4355" max="4600" width="9.140625" style="1"/>
    <col min="4601" max="4601" width="7.28515625" style="1" customWidth="1"/>
    <col min="4602" max="4602" width="6" style="1" customWidth="1"/>
    <col min="4603" max="4603" width="5.42578125" style="1" customWidth="1"/>
    <col min="4604" max="4604" width="10.7109375" style="1" customWidth="1"/>
    <col min="4605" max="4605" width="8.5703125" style="1" customWidth="1"/>
    <col min="4606" max="4606" width="55" style="1" customWidth="1"/>
    <col min="4607" max="4607" width="12.85546875" style="1" customWidth="1"/>
    <col min="4608" max="4608" width="14.28515625" style="1" customWidth="1"/>
    <col min="4609" max="4609" width="15.7109375" style="1" customWidth="1"/>
    <col min="4610" max="4610" width="18.85546875" style="1" customWidth="1"/>
    <col min="4611" max="4856" width="9.140625" style="1"/>
    <col min="4857" max="4857" width="7.28515625" style="1" customWidth="1"/>
    <col min="4858" max="4858" width="6" style="1" customWidth="1"/>
    <col min="4859" max="4859" width="5.42578125" style="1" customWidth="1"/>
    <col min="4860" max="4860" width="10.7109375" style="1" customWidth="1"/>
    <col min="4861" max="4861" width="8.5703125" style="1" customWidth="1"/>
    <col min="4862" max="4862" width="55" style="1" customWidth="1"/>
    <col min="4863" max="4863" width="12.85546875" style="1" customWidth="1"/>
    <col min="4864" max="4864" width="14.28515625" style="1" customWidth="1"/>
    <col min="4865" max="4865" width="15.7109375" style="1" customWidth="1"/>
    <col min="4866" max="4866" width="18.85546875" style="1" customWidth="1"/>
    <col min="4867" max="5112" width="9.140625" style="1"/>
    <col min="5113" max="5113" width="7.28515625" style="1" customWidth="1"/>
    <col min="5114" max="5114" width="6" style="1" customWidth="1"/>
    <col min="5115" max="5115" width="5.42578125" style="1" customWidth="1"/>
    <col min="5116" max="5116" width="10.7109375" style="1" customWidth="1"/>
    <col min="5117" max="5117" width="8.5703125" style="1" customWidth="1"/>
    <col min="5118" max="5118" width="55" style="1" customWidth="1"/>
    <col min="5119" max="5119" width="12.85546875" style="1" customWidth="1"/>
    <col min="5120" max="5120" width="14.28515625" style="1" customWidth="1"/>
    <col min="5121" max="5121" width="15.7109375" style="1" customWidth="1"/>
    <col min="5122" max="5122" width="18.85546875" style="1" customWidth="1"/>
    <col min="5123" max="5368" width="9.140625" style="1"/>
    <col min="5369" max="5369" width="7.28515625" style="1" customWidth="1"/>
    <col min="5370" max="5370" width="6" style="1" customWidth="1"/>
    <col min="5371" max="5371" width="5.42578125" style="1" customWidth="1"/>
    <col min="5372" max="5372" width="10.7109375" style="1" customWidth="1"/>
    <col min="5373" max="5373" width="8.5703125" style="1" customWidth="1"/>
    <col min="5374" max="5374" width="55" style="1" customWidth="1"/>
    <col min="5375" max="5375" width="12.85546875" style="1" customWidth="1"/>
    <col min="5376" max="5376" width="14.28515625" style="1" customWidth="1"/>
    <col min="5377" max="5377" width="15.7109375" style="1" customWidth="1"/>
    <col min="5378" max="5378" width="18.85546875" style="1" customWidth="1"/>
    <col min="5379" max="5624" width="9.140625" style="1"/>
    <col min="5625" max="5625" width="7.28515625" style="1" customWidth="1"/>
    <col min="5626" max="5626" width="6" style="1" customWidth="1"/>
    <col min="5627" max="5627" width="5.42578125" style="1" customWidth="1"/>
    <col min="5628" max="5628" width="10.7109375" style="1" customWidth="1"/>
    <col min="5629" max="5629" width="8.5703125" style="1" customWidth="1"/>
    <col min="5630" max="5630" width="55" style="1" customWidth="1"/>
    <col min="5631" max="5631" width="12.85546875" style="1" customWidth="1"/>
    <col min="5632" max="5632" width="14.28515625" style="1" customWidth="1"/>
    <col min="5633" max="5633" width="15.7109375" style="1" customWidth="1"/>
    <col min="5634" max="5634" width="18.85546875" style="1" customWidth="1"/>
    <col min="5635" max="5880" width="9.140625" style="1"/>
    <col min="5881" max="5881" width="7.28515625" style="1" customWidth="1"/>
    <col min="5882" max="5882" width="6" style="1" customWidth="1"/>
    <col min="5883" max="5883" width="5.42578125" style="1" customWidth="1"/>
    <col min="5884" max="5884" width="10.7109375" style="1" customWidth="1"/>
    <col min="5885" max="5885" width="8.5703125" style="1" customWidth="1"/>
    <col min="5886" max="5886" width="55" style="1" customWidth="1"/>
    <col min="5887" max="5887" width="12.85546875" style="1" customWidth="1"/>
    <col min="5888" max="5888" width="14.28515625" style="1" customWidth="1"/>
    <col min="5889" max="5889" width="15.7109375" style="1" customWidth="1"/>
    <col min="5890" max="5890" width="18.85546875" style="1" customWidth="1"/>
    <col min="5891" max="6136" width="9.140625" style="1"/>
    <col min="6137" max="6137" width="7.28515625" style="1" customWidth="1"/>
    <col min="6138" max="6138" width="6" style="1" customWidth="1"/>
    <col min="6139" max="6139" width="5.42578125" style="1" customWidth="1"/>
    <col min="6140" max="6140" width="10.7109375" style="1" customWidth="1"/>
    <col min="6141" max="6141" width="8.5703125" style="1" customWidth="1"/>
    <col min="6142" max="6142" width="55" style="1" customWidth="1"/>
    <col min="6143" max="6143" width="12.85546875" style="1" customWidth="1"/>
    <col min="6144" max="6144" width="14.28515625" style="1" customWidth="1"/>
    <col min="6145" max="6145" width="15.7109375" style="1" customWidth="1"/>
    <col min="6146" max="6146" width="18.85546875" style="1" customWidth="1"/>
    <col min="6147" max="6392" width="9.140625" style="1"/>
    <col min="6393" max="6393" width="7.28515625" style="1" customWidth="1"/>
    <col min="6394" max="6394" width="6" style="1" customWidth="1"/>
    <col min="6395" max="6395" width="5.42578125" style="1" customWidth="1"/>
    <col min="6396" max="6396" width="10.7109375" style="1" customWidth="1"/>
    <col min="6397" max="6397" width="8.5703125" style="1" customWidth="1"/>
    <col min="6398" max="6398" width="55" style="1" customWidth="1"/>
    <col min="6399" max="6399" width="12.85546875" style="1" customWidth="1"/>
    <col min="6400" max="6400" width="14.28515625" style="1" customWidth="1"/>
    <col min="6401" max="6401" width="15.7109375" style="1" customWidth="1"/>
    <col min="6402" max="6402" width="18.85546875" style="1" customWidth="1"/>
    <col min="6403" max="6648" width="9.140625" style="1"/>
    <col min="6649" max="6649" width="7.28515625" style="1" customWidth="1"/>
    <col min="6650" max="6650" width="6" style="1" customWidth="1"/>
    <col min="6651" max="6651" width="5.42578125" style="1" customWidth="1"/>
    <col min="6652" max="6652" width="10.7109375" style="1" customWidth="1"/>
    <col min="6653" max="6653" width="8.5703125" style="1" customWidth="1"/>
    <col min="6654" max="6654" width="55" style="1" customWidth="1"/>
    <col min="6655" max="6655" width="12.85546875" style="1" customWidth="1"/>
    <col min="6656" max="6656" width="14.28515625" style="1" customWidth="1"/>
    <col min="6657" max="6657" width="15.7109375" style="1" customWidth="1"/>
    <col min="6658" max="6658" width="18.85546875" style="1" customWidth="1"/>
    <col min="6659" max="6904" width="9.140625" style="1"/>
    <col min="6905" max="6905" width="7.28515625" style="1" customWidth="1"/>
    <col min="6906" max="6906" width="6" style="1" customWidth="1"/>
    <col min="6907" max="6907" width="5.42578125" style="1" customWidth="1"/>
    <col min="6908" max="6908" width="10.7109375" style="1" customWidth="1"/>
    <col min="6909" max="6909" width="8.5703125" style="1" customWidth="1"/>
    <col min="6910" max="6910" width="55" style="1" customWidth="1"/>
    <col min="6911" max="6911" width="12.85546875" style="1" customWidth="1"/>
    <col min="6912" max="6912" width="14.28515625" style="1" customWidth="1"/>
    <col min="6913" max="6913" width="15.7109375" style="1" customWidth="1"/>
    <col min="6914" max="6914" width="18.85546875" style="1" customWidth="1"/>
    <col min="6915" max="7160" width="9.140625" style="1"/>
    <col min="7161" max="7161" width="7.28515625" style="1" customWidth="1"/>
    <col min="7162" max="7162" width="6" style="1" customWidth="1"/>
    <col min="7163" max="7163" width="5.42578125" style="1" customWidth="1"/>
    <col min="7164" max="7164" width="10.7109375" style="1" customWidth="1"/>
    <col min="7165" max="7165" width="8.5703125" style="1" customWidth="1"/>
    <col min="7166" max="7166" width="55" style="1" customWidth="1"/>
    <col min="7167" max="7167" width="12.85546875" style="1" customWidth="1"/>
    <col min="7168" max="7168" width="14.28515625" style="1" customWidth="1"/>
    <col min="7169" max="7169" width="15.7109375" style="1" customWidth="1"/>
    <col min="7170" max="7170" width="18.85546875" style="1" customWidth="1"/>
    <col min="7171" max="7416" width="9.140625" style="1"/>
    <col min="7417" max="7417" width="7.28515625" style="1" customWidth="1"/>
    <col min="7418" max="7418" width="6" style="1" customWidth="1"/>
    <col min="7419" max="7419" width="5.42578125" style="1" customWidth="1"/>
    <col min="7420" max="7420" width="10.7109375" style="1" customWidth="1"/>
    <col min="7421" max="7421" width="8.5703125" style="1" customWidth="1"/>
    <col min="7422" max="7422" width="55" style="1" customWidth="1"/>
    <col min="7423" max="7423" width="12.85546875" style="1" customWidth="1"/>
    <col min="7424" max="7424" width="14.28515625" style="1" customWidth="1"/>
    <col min="7425" max="7425" width="15.7109375" style="1" customWidth="1"/>
    <col min="7426" max="7426" width="18.85546875" style="1" customWidth="1"/>
    <col min="7427" max="7672" width="9.140625" style="1"/>
    <col min="7673" max="7673" width="7.28515625" style="1" customWidth="1"/>
    <col min="7674" max="7674" width="6" style="1" customWidth="1"/>
    <col min="7675" max="7675" width="5.42578125" style="1" customWidth="1"/>
    <col min="7676" max="7676" width="10.7109375" style="1" customWidth="1"/>
    <col min="7677" max="7677" width="8.5703125" style="1" customWidth="1"/>
    <col min="7678" max="7678" width="55" style="1" customWidth="1"/>
    <col min="7679" max="7679" width="12.85546875" style="1" customWidth="1"/>
    <col min="7680" max="7680" width="14.28515625" style="1" customWidth="1"/>
    <col min="7681" max="7681" width="15.7109375" style="1" customWidth="1"/>
    <col min="7682" max="7682" width="18.85546875" style="1" customWidth="1"/>
    <col min="7683" max="7928" width="9.140625" style="1"/>
    <col min="7929" max="7929" width="7.28515625" style="1" customWidth="1"/>
    <col min="7930" max="7930" width="6" style="1" customWidth="1"/>
    <col min="7931" max="7931" width="5.42578125" style="1" customWidth="1"/>
    <col min="7932" max="7932" width="10.7109375" style="1" customWidth="1"/>
    <col min="7933" max="7933" width="8.5703125" style="1" customWidth="1"/>
    <col min="7934" max="7934" width="55" style="1" customWidth="1"/>
    <col min="7935" max="7935" width="12.85546875" style="1" customWidth="1"/>
    <col min="7936" max="7936" width="14.28515625" style="1" customWidth="1"/>
    <col min="7937" max="7937" width="15.7109375" style="1" customWidth="1"/>
    <col min="7938" max="7938" width="18.85546875" style="1" customWidth="1"/>
    <col min="7939" max="8184" width="9.140625" style="1"/>
    <col min="8185" max="8185" width="7.28515625" style="1" customWidth="1"/>
    <col min="8186" max="8186" width="6" style="1" customWidth="1"/>
    <col min="8187" max="8187" width="5.42578125" style="1" customWidth="1"/>
    <col min="8188" max="8188" width="10.7109375" style="1" customWidth="1"/>
    <col min="8189" max="8189" width="8.5703125" style="1" customWidth="1"/>
    <col min="8190" max="8190" width="55" style="1" customWidth="1"/>
    <col min="8191" max="8191" width="12.85546875" style="1" customWidth="1"/>
    <col min="8192" max="8192" width="14.28515625" style="1" customWidth="1"/>
    <col min="8193" max="8193" width="15.7109375" style="1" customWidth="1"/>
    <col min="8194" max="8194" width="18.85546875" style="1" customWidth="1"/>
    <col min="8195" max="8440" width="9.140625" style="1"/>
    <col min="8441" max="8441" width="7.28515625" style="1" customWidth="1"/>
    <col min="8442" max="8442" width="6" style="1" customWidth="1"/>
    <col min="8443" max="8443" width="5.42578125" style="1" customWidth="1"/>
    <col min="8444" max="8444" width="10.7109375" style="1" customWidth="1"/>
    <col min="8445" max="8445" width="8.5703125" style="1" customWidth="1"/>
    <col min="8446" max="8446" width="55" style="1" customWidth="1"/>
    <col min="8447" max="8447" width="12.85546875" style="1" customWidth="1"/>
    <col min="8448" max="8448" width="14.28515625" style="1" customWidth="1"/>
    <col min="8449" max="8449" width="15.7109375" style="1" customWidth="1"/>
    <col min="8450" max="8450" width="18.85546875" style="1" customWidth="1"/>
    <col min="8451" max="8696" width="9.140625" style="1"/>
    <col min="8697" max="8697" width="7.28515625" style="1" customWidth="1"/>
    <col min="8698" max="8698" width="6" style="1" customWidth="1"/>
    <col min="8699" max="8699" width="5.42578125" style="1" customWidth="1"/>
    <col min="8700" max="8700" width="10.7109375" style="1" customWidth="1"/>
    <col min="8701" max="8701" width="8.5703125" style="1" customWidth="1"/>
    <col min="8702" max="8702" width="55" style="1" customWidth="1"/>
    <col min="8703" max="8703" width="12.85546875" style="1" customWidth="1"/>
    <col min="8704" max="8704" width="14.28515625" style="1" customWidth="1"/>
    <col min="8705" max="8705" width="15.7109375" style="1" customWidth="1"/>
    <col min="8706" max="8706" width="18.85546875" style="1" customWidth="1"/>
    <col min="8707" max="8952" width="9.140625" style="1"/>
    <col min="8953" max="8953" width="7.28515625" style="1" customWidth="1"/>
    <col min="8954" max="8954" width="6" style="1" customWidth="1"/>
    <col min="8955" max="8955" width="5.42578125" style="1" customWidth="1"/>
    <col min="8956" max="8956" width="10.7109375" style="1" customWidth="1"/>
    <col min="8957" max="8957" width="8.5703125" style="1" customWidth="1"/>
    <col min="8958" max="8958" width="55" style="1" customWidth="1"/>
    <col min="8959" max="8959" width="12.85546875" style="1" customWidth="1"/>
    <col min="8960" max="8960" width="14.28515625" style="1" customWidth="1"/>
    <col min="8961" max="8961" width="15.7109375" style="1" customWidth="1"/>
    <col min="8962" max="8962" width="18.85546875" style="1" customWidth="1"/>
    <col min="8963" max="9208" width="9.140625" style="1"/>
    <col min="9209" max="9209" width="7.28515625" style="1" customWidth="1"/>
    <col min="9210" max="9210" width="6" style="1" customWidth="1"/>
    <col min="9211" max="9211" width="5.42578125" style="1" customWidth="1"/>
    <col min="9212" max="9212" width="10.7109375" style="1" customWidth="1"/>
    <col min="9213" max="9213" width="8.5703125" style="1" customWidth="1"/>
    <col min="9214" max="9214" width="55" style="1" customWidth="1"/>
    <col min="9215" max="9215" width="12.85546875" style="1" customWidth="1"/>
    <col min="9216" max="9216" width="14.28515625" style="1" customWidth="1"/>
    <col min="9217" max="9217" width="15.7109375" style="1" customWidth="1"/>
    <col min="9218" max="9218" width="18.85546875" style="1" customWidth="1"/>
    <col min="9219" max="9464" width="9.140625" style="1"/>
    <col min="9465" max="9465" width="7.28515625" style="1" customWidth="1"/>
    <col min="9466" max="9466" width="6" style="1" customWidth="1"/>
    <col min="9467" max="9467" width="5.42578125" style="1" customWidth="1"/>
    <col min="9468" max="9468" width="10.7109375" style="1" customWidth="1"/>
    <col min="9469" max="9469" width="8.5703125" style="1" customWidth="1"/>
    <col min="9470" max="9470" width="55" style="1" customWidth="1"/>
    <col min="9471" max="9471" width="12.85546875" style="1" customWidth="1"/>
    <col min="9472" max="9472" width="14.28515625" style="1" customWidth="1"/>
    <col min="9473" max="9473" width="15.7109375" style="1" customWidth="1"/>
    <col min="9474" max="9474" width="18.85546875" style="1" customWidth="1"/>
    <col min="9475" max="9720" width="9.140625" style="1"/>
    <col min="9721" max="9721" width="7.28515625" style="1" customWidth="1"/>
    <col min="9722" max="9722" width="6" style="1" customWidth="1"/>
    <col min="9723" max="9723" width="5.42578125" style="1" customWidth="1"/>
    <col min="9724" max="9724" width="10.7109375" style="1" customWidth="1"/>
    <col min="9725" max="9725" width="8.5703125" style="1" customWidth="1"/>
    <col min="9726" max="9726" width="55" style="1" customWidth="1"/>
    <col min="9727" max="9727" width="12.85546875" style="1" customWidth="1"/>
    <col min="9728" max="9728" width="14.28515625" style="1" customWidth="1"/>
    <col min="9729" max="9729" width="15.7109375" style="1" customWidth="1"/>
    <col min="9730" max="9730" width="18.85546875" style="1" customWidth="1"/>
    <col min="9731" max="9976" width="9.140625" style="1"/>
    <col min="9977" max="9977" width="7.28515625" style="1" customWidth="1"/>
    <col min="9978" max="9978" width="6" style="1" customWidth="1"/>
    <col min="9979" max="9979" width="5.42578125" style="1" customWidth="1"/>
    <col min="9980" max="9980" width="10.7109375" style="1" customWidth="1"/>
    <col min="9981" max="9981" width="8.5703125" style="1" customWidth="1"/>
    <col min="9982" max="9982" width="55" style="1" customWidth="1"/>
    <col min="9983" max="9983" width="12.85546875" style="1" customWidth="1"/>
    <col min="9984" max="9984" width="14.28515625" style="1" customWidth="1"/>
    <col min="9985" max="9985" width="15.7109375" style="1" customWidth="1"/>
    <col min="9986" max="9986" width="18.85546875" style="1" customWidth="1"/>
    <col min="9987" max="10232" width="9.140625" style="1"/>
    <col min="10233" max="10233" width="7.28515625" style="1" customWidth="1"/>
    <col min="10234" max="10234" width="6" style="1" customWidth="1"/>
    <col min="10235" max="10235" width="5.42578125" style="1" customWidth="1"/>
    <col min="10236" max="10236" width="10.7109375" style="1" customWidth="1"/>
    <col min="10237" max="10237" width="8.5703125" style="1" customWidth="1"/>
    <col min="10238" max="10238" width="55" style="1" customWidth="1"/>
    <col min="10239" max="10239" width="12.85546875" style="1" customWidth="1"/>
    <col min="10240" max="10240" width="14.28515625" style="1" customWidth="1"/>
    <col min="10241" max="10241" width="15.7109375" style="1" customWidth="1"/>
    <col min="10242" max="10242" width="18.85546875" style="1" customWidth="1"/>
    <col min="10243" max="10488" width="9.140625" style="1"/>
    <col min="10489" max="10489" width="7.28515625" style="1" customWidth="1"/>
    <col min="10490" max="10490" width="6" style="1" customWidth="1"/>
    <col min="10491" max="10491" width="5.42578125" style="1" customWidth="1"/>
    <col min="10492" max="10492" width="10.7109375" style="1" customWidth="1"/>
    <col min="10493" max="10493" width="8.5703125" style="1" customWidth="1"/>
    <col min="10494" max="10494" width="55" style="1" customWidth="1"/>
    <col min="10495" max="10495" width="12.85546875" style="1" customWidth="1"/>
    <col min="10496" max="10496" width="14.28515625" style="1" customWidth="1"/>
    <col min="10497" max="10497" width="15.7109375" style="1" customWidth="1"/>
    <col min="10498" max="10498" width="18.85546875" style="1" customWidth="1"/>
    <col min="10499" max="10744" width="9.140625" style="1"/>
    <col min="10745" max="10745" width="7.28515625" style="1" customWidth="1"/>
    <col min="10746" max="10746" width="6" style="1" customWidth="1"/>
    <col min="10747" max="10747" width="5.42578125" style="1" customWidth="1"/>
    <col min="10748" max="10748" width="10.7109375" style="1" customWidth="1"/>
    <col min="10749" max="10749" width="8.5703125" style="1" customWidth="1"/>
    <col min="10750" max="10750" width="55" style="1" customWidth="1"/>
    <col min="10751" max="10751" width="12.85546875" style="1" customWidth="1"/>
    <col min="10752" max="10752" width="14.28515625" style="1" customWidth="1"/>
    <col min="10753" max="10753" width="15.7109375" style="1" customWidth="1"/>
    <col min="10754" max="10754" width="18.85546875" style="1" customWidth="1"/>
    <col min="10755" max="11000" width="9.140625" style="1"/>
    <col min="11001" max="11001" width="7.28515625" style="1" customWidth="1"/>
    <col min="11002" max="11002" width="6" style="1" customWidth="1"/>
    <col min="11003" max="11003" width="5.42578125" style="1" customWidth="1"/>
    <col min="11004" max="11004" width="10.7109375" style="1" customWidth="1"/>
    <col min="11005" max="11005" width="8.5703125" style="1" customWidth="1"/>
    <col min="11006" max="11006" width="55" style="1" customWidth="1"/>
    <col min="11007" max="11007" width="12.85546875" style="1" customWidth="1"/>
    <col min="11008" max="11008" width="14.28515625" style="1" customWidth="1"/>
    <col min="11009" max="11009" width="15.7109375" style="1" customWidth="1"/>
    <col min="11010" max="11010" width="18.85546875" style="1" customWidth="1"/>
    <col min="11011" max="11256" width="9.140625" style="1"/>
    <col min="11257" max="11257" width="7.28515625" style="1" customWidth="1"/>
    <col min="11258" max="11258" width="6" style="1" customWidth="1"/>
    <col min="11259" max="11259" width="5.42578125" style="1" customWidth="1"/>
    <col min="11260" max="11260" width="10.7109375" style="1" customWidth="1"/>
    <col min="11261" max="11261" width="8.5703125" style="1" customWidth="1"/>
    <col min="11262" max="11262" width="55" style="1" customWidth="1"/>
    <col min="11263" max="11263" width="12.85546875" style="1" customWidth="1"/>
    <col min="11264" max="11264" width="14.28515625" style="1" customWidth="1"/>
    <col min="11265" max="11265" width="15.7109375" style="1" customWidth="1"/>
    <col min="11266" max="11266" width="18.85546875" style="1" customWidth="1"/>
    <col min="11267" max="11512" width="9.140625" style="1"/>
    <col min="11513" max="11513" width="7.28515625" style="1" customWidth="1"/>
    <col min="11514" max="11514" width="6" style="1" customWidth="1"/>
    <col min="11515" max="11515" width="5.42578125" style="1" customWidth="1"/>
    <col min="11516" max="11516" width="10.7109375" style="1" customWidth="1"/>
    <col min="11517" max="11517" width="8.5703125" style="1" customWidth="1"/>
    <col min="11518" max="11518" width="55" style="1" customWidth="1"/>
    <col min="11519" max="11519" width="12.85546875" style="1" customWidth="1"/>
    <col min="11520" max="11520" width="14.28515625" style="1" customWidth="1"/>
    <col min="11521" max="11521" width="15.7109375" style="1" customWidth="1"/>
    <col min="11522" max="11522" width="18.85546875" style="1" customWidth="1"/>
    <col min="11523" max="11768" width="9.140625" style="1"/>
    <col min="11769" max="11769" width="7.28515625" style="1" customWidth="1"/>
    <col min="11770" max="11770" width="6" style="1" customWidth="1"/>
    <col min="11771" max="11771" width="5.42578125" style="1" customWidth="1"/>
    <col min="11772" max="11772" width="10.7109375" style="1" customWidth="1"/>
    <col min="11773" max="11773" width="8.5703125" style="1" customWidth="1"/>
    <col min="11774" max="11774" width="55" style="1" customWidth="1"/>
    <col min="11775" max="11775" width="12.85546875" style="1" customWidth="1"/>
    <col min="11776" max="11776" width="14.28515625" style="1" customWidth="1"/>
    <col min="11777" max="11777" width="15.7109375" style="1" customWidth="1"/>
    <col min="11778" max="11778" width="18.85546875" style="1" customWidth="1"/>
    <col min="11779" max="12024" width="9.140625" style="1"/>
    <col min="12025" max="12025" width="7.28515625" style="1" customWidth="1"/>
    <col min="12026" max="12026" width="6" style="1" customWidth="1"/>
    <col min="12027" max="12027" width="5.42578125" style="1" customWidth="1"/>
    <col min="12028" max="12028" width="10.7109375" style="1" customWidth="1"/>
    <col min="12029" max="12029" width="8.5703125" style="1" customWidth="1"/>
    <col min="12030" max="12030" width="55" style="1" customWidth="1"/>
    <col min="12031" max="12031" width="12.85546875" style="1" customWidth="1"/>
    <col min="12032" max="12032" width="14.28515625" style="1" customWidth="1"/>
    <col min="12033" max="12033" width="15.7109375" style="1" customWidth="1"/>
    <col min="12034" max="12034" width="18.85546875" style="1" customWidth="1"/>
    <col min="12035" max="12280" width="9.140625" style="1"/>
    <col min="12281" max="12281" width="7.28515625" style="1" customWidth="1"/>
    <col min="12282" max="12282" width="6" style="1" customWidth="1"/>
    <col min="12283" max="12283" width="5.42578125" style="1" customWidth="1"/>
    <col min="12284" max="12284" width="10.7109375" style="1" customWidth="1"/>
    <col min="12285" max="12285" width="8.5703125" style="1" customWidth="1"/>
    <col min="12286" max="12286" width="55" style="1" customWidth="1"/>
    <col min="12287" max="12287" width="12.85546875" style="1" customWidth="1"/>
    <col min="12288" max="12288" width="14.28515625" style="1" customWidth="1"/>
    <col min="12289" max="12289" width="15.7109375" style="1" customWidth="1"/>
    <col min="12290" max="12290" width="18.85546875" style="1" customWidth="1"/>
    <col min="12291" max="12536" width="9.140625" style="1"/>
    <col min="12537" max="12537" width="7.28515625" style="1" customWidth="1"/>
    <col min="12538" max="12538" width="6" style="1" customWidth="1"/>
    <col min="12539" max="12539" width="5.42578125" style="1" customWidth="1"/>
    <col min="12540" max="12540" width="10.7109375" style="1" customWidth="1"/>
    <col min="12541" max="12541" width="8.5703125" style="1" customWidth="1"/>
    <col min="12542" max="12542" width="55" style="1" customWidth="1"/>
    <col min="12543" max="12543" width="12.85546875" style="1" customWidth="1"/>
    <col min="12544" max="12544" width="14.28515625" style="1" customWidth="1"/>
    <col min="12545" max="12545" width="15.7109375" style="1" customWidth="1"/>
    <col min="12546" max="12546" width="18.85546875" style="1" customWidth="1"/>
    <col min="12547" max="12792" width="9.140625" style="1"/>
    <col min="12793" max="12793" width="7.28515625" style="1" customWidth="1"/>
    <col min="12794" max="12794" width="6" style="1" customWidth="1"/>
    <col min="12795" max="12795" width="5.42578125" style="1" customWidth="1"/>
    <col min="12796" max="12796" width="10.7109375" style="1" customWidth="1"/>
    <col min="12797" max="12797" width="8.5703125" style="1" customWidth="1"/>
    <col min="12798" max="12798" width="55" style="1" customWidth="1"/>
    <col min="12799" max="12799" width="12.85546875" style="1" customWidth="1"/>
    <col min="12800" max="12800" width="14.28515625" style="1" customWidth="1"/>
    <col min="12801" max="12801" width="15.7109375" style="1" customWidth="1"/>
    <col min="12802" max="12802" width="18.85546875" style="1" customWidth="1"/>
    <col min="12803" max="13048" width="9.140625" style="1"/>
    <col min="13049" max="13049" width="7.28515625" style="1" customWidth="1"/>
    <col min="13050" max="13050" width="6" style="1" customWidth="1"/>
    <col min="13051" max="13051" width="5.42578125" style="1" customWidth="1"/>
    <col min="13052" max="13052" width="10.7109375" style="1" customWidth="1"/>
    <col min="13053" max="13053" width="8.5703125" style="1" customWidth="1"/>
    <col min="13054" max="13054" width="55" style="1" customWidth="1"/>
    <col min="13055" max="13055" width="12.85546875" style="1" customWidth="1"/>
    <col min="13056" max="13056" width="14.28515625" style="1" customWidth="1"/>
    <col min="13057" max="13057" width="15.7109375" style="1" customWidth="1"/>
    <col min="13058" max="13058" width="18.85546875" style="1" customWidth="1"/>
    <col min="13059" max="13304" width="9.140625" style="1"/>
    <col min="13305" max="13305" width="7.28515625" style="1" customWidth="1"/>
    <col min="13306" max="13306" width="6" style="1" customWidth="1"/>
    <col min="13307" max="13307" width="5.42578125" style="1" customWidth="1"/>
    <col min="13308" max="13308" width="10.7109375" style="1" customWidth="1"/>
    <col min="13309" max="13309" width="8.5703125" style="1" customWidth="1"/>
    <col min="13310" max="13310" width="55" style="1" customWidth="1"/>
    <col min="13311" max="13311" width="12.85546875" style="1" customWidth="1"/>
    <col min="13312" max="13312" width="14.28515625" style="1" customWidth="1"/>
    <col min="13313" max="13313" width="15.7109375" style="1" customWidth="1"/>
    <col min="13314" max="13314" width="18.85546875" style="1" customWidth="1"/>
    <col min="13315" max="13560" width="9.140625" style="1"/>
    <col min="13561" max="13561" width="7.28515625" style="1" customWidth="1"/>
    <col min="13562" max="13562" width="6" style="1" customWidth="1"/>
    <col min="13563" max="13563" width="5.42578125" style="1" customWidth="1"/>
    <col min="13564" max="13564" width="10.7109375" style="1" customWidth="1"/>
    <col min="13565" max="13565" width="8.5703125" style="1" customWidth="1"/>
    <col min="13566" max="13566" width="55" style="1" customWidth="1"/>
    <col min="13567" max="13567" width="12.85546875" style="1" customWidth="1"/>
    <col min="13568" max="13568" width="14.28515625" style="1" customWidth="1"/>
    <col min="13569" max="13569" width="15.7109375" style="1" customWidth="1"/>
    <col min="13570" max="13570" width="18.85546875" style="1" customWidth="1"/>
    <col min="13571" max="13816" width="9.140625" style="1"/>
    <col min="13817" max="13817" width="7.28515625" style="1" customWidth="1"/>
    <col min="13818" max="13818" width="6" style="1" customWidth="1"/>
    <col min="13819" max="13819" width="5.42578125" style="1" customWidth="1"/>
    <col min="13820" max="13820" width="10.7109375" style="1" customWidth="1"/>
    <col min="13821" max="13821" width="8.5703125" style="1" customWidth="1"/>
    <col min="13822" max="13822" width="55" style="1" customWidth="1"/>
    <col min="13823" max="13823" width="12.85546875" style="1" customWidth="1"/>
    <col min="13824" max="13824" width="14.28515625" style="1" customWidth="1"/>
    <col min="13825" max="13825" width="15.7109375" style="1" customWidth="1"/>
    <col min="13826" max="13826" width="18.85546875" style="1" customWidth="1"/>
    <col min="13827" max="14072" width="9.140625" style="1"/>
    <col min="14073" max="14073" width="7.28515625" style="1" customWidth="1"/>
    <col min="14074" max="14074" width="6" style="1" customWidth="1"/>
    <col min="14075" max="14075" width="5.42578125" style="1" customWidth="1"/>
    <col min="14076" max="14076" width="10.7109375" style="1" customWidth="1"/>
    <col min="14077" max="14077" width="8.5703125" style="1" customWidth="1"/>
    <col min="14078" max="14078" width="55" style="1" customWidth="1"/>
    <col min="14079" max="14079" width="12.85546875" style="1" customWidth="1"/>
    <col min="14080" max="14080" width="14.28515625" style="1" customWidth="1"/>
    <col min="14081" max="14081" width="15.7109375" style="1" customWidth="1"/>
    <col min="14082" max="14082" width="18.85546875" style="1" customWidth="1"/>
    <col min="14083" max="14328" width="9.140625" style="1"/>
    <col min="14329" max="14329" width="7.28515625" style="1" customWidth="1"/>
    <col min="14330" max="14330" width="6" style="1" customWidth="1"/>
    <col min="14331" max="14331" width="5.42578125" style="1" customWidth="1"/>
    <col min="14332" max="14332" width="10.7109375" style="1" customWidth="1"/>
    <col min="14333" max="14333" width="8.5703125" style="1" customWidth="1"/>
    <col min="14334" max="14334" width="55" style="1" customWidth="1"/>
    <col min="14335" max="14335" width="12.85546875" style="1" customWidth="1"/>
    <col min="14336" max="14336" width="14.28515625" style="1" customWidth="1"/>
    <col min="14337" max="14337" width="15.7109375" style="1" customWidth="1"/>
    <col min="14338" max="14338" width="18.85546875" style="1" customWidth="1"/>
    <col min="14339" max="14584" width="9.140625" style="1"/>
    <col min="14585" max="14585" width="7.28515625" style="1" customWidth="1"/>
    <col min="14586" max="14586" width="6" style="1" customWidth="1"/>
    <col min="14587" max="14587" width="5.42578125" style="1" customWidth="1"/>
    <col min="14588" max="14588" width="10.7109375" style="1" customWidth="1"/>
    <col min="14589" max="14589" width="8.5703125" style="1" customWidth="1"/>
    <col min="14590" max="14590" width="55" style="1" customWidth="1"/>
    <col min="14591" max="14591" width="12.85546875" style="1" customWidth="1"/>
    <col min="14592" max="14592" width="14.28515625" style="1" customWidth="1"/>
    <col min="14593" max="14593" width="15.7109375" style="1" customWidth="1"/>
    <col min="14594" max="14594" width="18.85546875" style="1" customWidth="1"/>
    <col min="14595" max="14840" width="9.140625" style="1"/>
    <col min="14841" max="14841" width="7.28515625" style="1" customWidth="1"/>
    <col min="14842" max="14842" width="6" style="1" customWidth="1"/>
    <col min="14843" max="14843" width="5.42578125" style="1" customWidth="1"/>
    <col min="14844" max="14844" width="10.7109375" style="1" customWidth="1"/>
    <col min="14845" max="14845" width="8.5703125" style="1" customWidth="1"/>
    <col min="14846" max="14846" width="55" style="1" customWidth="1"/>
    <col min="14847" max="14847" width="12.85546875" style="1" customWidth="1"/>
    <col min="14848" max="14848" width="14.28515625" style="1" customWidth="1"/>
    <col min="14849" max="14849" width="15.7109375" style="1" customWidth="1"/>
    <col min="14850" max="14850" width="18.85546875" style="1" customWidth="1"/>
    <col min="14851" max="15096" width="9.140625" style="1"/>
    <col min="15097" max="15097" width="7.28515625" style="1" customWidth="1"/>
    <col min="15098" max="15098" width="6" style="1" customWidth="1"/>
    <col min="15099" max="15099" width="5.42578125" style="1" customWidth="1"/>
    <col min="15100" max="15100" width="10.7109375" style="1" customWidth="1"/>
    <col min="15101" max="15101" width="8.5703125" style="1" customWidth="1"/>
    <col min="15102" max="15102" width="55" style="1" customWidth="1"/>
    <col min="15103" max="15103" width="12.85546875" style="1" customWidth="1"/>
    <col min="15104" max="15104" width="14.28515625" style="1" customWidth="1"/>
    <col min="15105" max="15105" width="15.7109375" style="1" customWidth="1"/>
    <col min="15106" max="15106" width="18.85546875" style="1" customWidth="1"/>
    <col min="15107" max="15352" width="9.140625" style="1"/>
    <col min="15353" max="15353" width="7.28515625" style="1" customWidth="1"/>
    <col min="15354" max="15354" width="6" style="1" customWidth="1"/>
    <col min="15355" max="15355" width="5.42578125" style="1" customWidth="1"/>
    <col min="15356" max="15356" width="10.7109375" style="1" customWidth="1"/>
    <col min="15357" max="15357" width="8.5703125" style="1" customWidth="1"/>
    <col min="15358" max="15358" width="55" style="1" customWidth="1"/>
    <col min="15359" max="15359" width="12.85546875" style="1" customWidth="1"/>
    <col min="15360" max="15360" width="14.28515625" style="1" customWidth="1"/>
    <col min="15361" max="15361" width="15.7109375" style="1" customWidth="1"/>
    <col min="15362" max="15362" width="18.85546875" style="1" customWidth="1"/>
    <col min="15363" max="15608" width="9.140625" style="1"/>
    <col min="15609" max="15609" width="7.28515625" style="1" customWidth="1"/>
    <col min="15610" max="15610" width="6" style="1" customWidth="1"/>
    <col min="15611" max="15611" width="5.42578125" style="1" customWidth="1"/>
    <col min="15612" max="15612" width="10.7109375" style="1" customWidth="1"/>
    <col min="15613" max="15613" width="8.5703125" style="1" customWidth="1"/>
    <col min="15614" max="15614" width="55" style="1" customWidth="1"/>
    <col min="15615" max="15615" width="12.85546875" style="1" customWidth="1"/>
    <col min="15616" max="15616" width="14.28515625" style="1" customWidth="1"/>
    <col min="15617" max="15617" width="15.7109375" style="1" customWidth="1"/>
    <col min="15618" max="15618" width="18.85546875" style="1" customWidth="1"/>
    <col min="15619" max="15864" width="9.140625" style="1"/>
    <col min="15865" max="15865" width="7.28515625" style="1" customWidth="1"/>
    <col min="15866" max="15866" width="6" style="1" customWidth="1"/>
    <col min="15867" max="15867" width="5.42578125" style="1" customWidth="1"/>
    <col min="15868" max="15868" width="10.7109375" style="1" customWidth="1"/>
    <col min="15869" max="15869" width="8.5703125" style="1" customWidth="1"/>
    <col min="15870" max="15870" width="55" style="1" customWidth="1"/>
    <col min="15871" max="15871" width="12.85546875" style="1" customWidth="1"/>
    <col min="15872" max="15872" width="14.28515625" style="1" customWidth="1"/>
    <col min="15873" max="15873" width="15.7109375" style="1" customWidth="1"/>
    <col min="15874" max="15874" width="18.85546875" style="1" customWidth="1"/>
    <col min="15875" max="16120" width="9.140625" style="1"/>
    <col min="16121" max="16121" width="7.28515625" style="1" customWidth="1"/>
    <col min="16122" max="16122" width="6" style="1" customWidth="1"/>
    <col min="16123" max="16123" width="5.42578125" style="1" customWidth="1"/>
    <col min="16124" max="16124" width="10.7109375" style="1" customWidth="1"/>
    <col min="16125" max="16125" width="8.5703125" style="1" customWidth="1"/>
    <col min="16126" max="16126" width="55" style="1" customWidth="1"/>
    <col min="16127" max="16127" width="12.85546875" style="1" customWidth="1"/>
    <col min="16128" max="16128" width="14.28515625" style="1" customWidth="1"/>
    <col min="16129" max="16129" width="15.7109375" style="1" customWidth="1"/>
    <col min="16130" max="16130" width="18.85546875" style="1" customWidth="1"/>
    <col min="16131" max="16384" width="9.140625" style="1"/>
  </cols>
  <sheetData>
    <row r="1" spans="1:9" x14ac:dyDescent="0.25">
      <c r="I1" s="2" t="s">
        <v>105</v>
      </c>
    </row>
    <row r="2" spans="1:9" ht="51.75" customHeight="1" x14ac:dyDescent="0.3">
      <c r="A2" s="49" t="s">
        <v>54</v>
      </c>
      <c r="B2" s="49"/>
      <c r="C2" s="49"/>
      <c r="D2" s="49"/>
      <c r="E2" s="49"/>
      <c r="F2" s="49"/>
      <c r="G2" s="49"/>
      <c r="H2" s="49"/>
      <c r="I2" s="49"/>
    </row>
    <row r="4" spans="1:9" x14ac:dyDescent="0.25">
      <c r="G4" s="2"/>
      <c r="H4" s="2"/>
      <c r="I4" s="2" t="s">
        <v>0</v>
      </c>
    </row>
    <row r="5" spans="1:9" ht="31.5" x14ac:dyDescent="0.25">
      <c r="A5" s="46" t="s">
        <v>1</v>
      </c>
      <c r="B5" s="47"/>
      <c r="C5" s="47"/>
      <c r="D5" s="47"/>
      <c r="E5" s="48"/>
      <c r="F5" s="3" t="s">
        <v>2</v>
      </c>
      <c r="G5" s="4">
        <v>2016</v>
      </c>
      <c r="H5" s="25">
        <v>2017</v>
      </c>
      <c r="I5" s="4">
        <v>2018</v>
      </c>
    </row>
    <row r="6" spans="1:9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7"/>
      <c r="G6" s="18"/>
      <c r="H6" s="8"/>
      <c r="I6" s="8"/>
    </row>
    <row r="7" spans="1:9" x14ac:dyDescent="0.25">
      <c r="A7" s="9"/>
      <c r="B7" s="9"/>
      <c r="C7" s="9"/>
      <c r="D7" s="9"/>
      <c r="E7" s="9"/>
      <c r="F7" s="10" t="s">
        <v>8</v>
      </c>
      <c r="G7" s="18"/>
      <c r="H7" s="11"/>
      <c r="I7" s="11"/>
    </row>
    <row r="8" spans="1:9" ht="31.5" x14ac:dyDescent="0.25">
      <c r="A8" s="9"/>
      <c r="B8" s="9"/>
      <c r="C8" s="9"/>
      <c r="D8" s="9"/>
      <c r="E8" s="9"/>
      <c r="F8" s="12" t="s">
        <v>9</v>
      </c>
      <c r="G8" s="13">
        <v>8755214.3000000007</v>
      </c>
      <c r="H8" s="13">
        <f t="shared" ref="H8:I8" si="0">H9</f>
        <v>6294996.0999999996</v>
      </c>
      <c r="I8" s="13">
        <f t="shared" si="0"/>
        <v>6599953.9999999991</v>
      </c>
    </row>
    <row r="9" spans="1:9" x14ac:dyDescent="0.25">
      <c r="A9" s="14">
        <v>176</v>
      </c>
      <c r="B9" s="15" t="s">
        <v>10</v>
      </c>
      <c r="C9" s="15" t="s">
        <v>11</v>
      </c>
      <c r="D9" s="15"/>
      <c r="E9" s="16"/>
      <c r="F9" s="17"/>
      <c r="G9" s="13">
        <v>8751031.7000000011</v>
      </c>
      <c r="H9" s="13">
        <f>H10+H14+H17+H31+H32</f>
        <v>6294996.0999999996</v>
      </c>
      <c r="I9" s="13">
        <f>I10+I14+I17+I31+I32</f>
        <v>6599953.9999999991</v>
      </c>
    </row>
    <row r="10" spans="1:9" ht="94.5" x14ac:dyDescent="0.25">
      <c r="A10" s="14">
        <v>176</v>
      </c>
      <c r="B10" s="15" t="s">
        <v>10</v>
      </c>
      <c r="C10" s="15" t="s">
        <v>11</v>
      </c>
      <c r="D10" s="15" t="s">
        <v>12</v>
      </c>
      <c r="E10" s="15"/>
      <c r="F10" s="10" t="s">
        <v>13</v>
      </c>
      <c r="G10" s="13">
        <v>531866.30000000005</v>
      </c>
      <c r="H10" s="13">
        <f>H11+H12+H13</f>
        <v>415558</v>
      </c>
      <c r="I10" s="13">
        <f>I11+I12+I13</f>
        <v>529421.1</v>
      </c>
    </row>
    <row r="11" spans="1:9" ht="47.25" x14ac:dyDescent="0.25">
      <c r="A11" s="9">
        <v>176</v>
      </c>
      <c r="B11" s="16" t="s">
        <v>10</v>
      </c>
      <c r="C11" s="16" t="s">
        <v>11</v>
      </c>
      <c r="D11" s="16" t="s">
        <v>14</v>
      </c>
      <c r="E11" s="16" t="s">
        <v>15</v>
      </c>
      <c r="F11" s="18" t="s">
        <v>16</v>
      </c>
      <c r="G11" s="26">
        <v>400661.60000000003</v>
      </c>
      <c r="H11" s="11">
        <f>158385.5+114668.9</f>
        <v>273054.40000000002</v>
      </c>
      <c r="I11" s="11">
        <f>154698.6+119668.9</f>
        <v>274367.5</v>
      </c>
    </row>
    <row r="12" spans="1:9" ht="63" customHeight="1" x14ac:dyDescent="0.25">
      <c r="A12" s="9">
        <v>176</v>
      </c>
      <c r="B12" s="16" t="s">
        <v>10</v>
      </c>
      <c r="C12" s="16" t="s">
        <v>11</v>
      </c>
      <c r="D12" s="16" t="s">
        <v>14</v>
      </c>
      <c r="E12" s="16" t="s">
        <v>17</v>
      </c>
      <c r="F12" s="17" t="s">
        <v>18</v>
      </c>
      <c r="G12" s="26">
        <v>97925.2</v>
      </c>
      <c r="H12" s="11">
        <f>126950+12325-30000</f>
        <v>109275</v>
      </c>
      <c r="I12" s="11">
        <f>185500+36325</f>
        <v>221825</v>
      </c>
    </row>
    <row r="13" spans="1:9" s="23" customFormat="1" ht="94.5" x14ac:dyDescent="0.25">
      <c r="A13" s="19">
        <v>176</v>
      </c>
      <c r="B13" s="20" t="s">
        <v>10</v>
      </c>
      <c r="C13" s="20" t="s">
        <v>11</v>
      </c>
      <c r="D13" s="20" t="s">
        <v>14</v>
      </c>
      <c r="E13" s="20" t="s">
        <v>19</v>
      </c>
      <c r="F13" s="21" t="s">
        <v>20</v>
      </c>
      <c r="G13" s="26">
        <v>33279.5</v>
      </c>
      <c r="H13" s="22">
        <v>33228.6</v>
      </c>
      <c r="I13" s="22">
        <v>33228.6</v>
      </c>
    </row>
    <row r="14" spans="1:9" ht="78.75" x14ac:dyDescent="0.25">
      <c r="A14" s="14">
        <v>176</v>
      </c>
      <c r="B14" s="15" t="s">
        <v>10</v>
      </c>
      <c r="C14" s="15" t="s">
        <v>11</v>
      </c>
      <c r="D14" s="15" t="s">
        <v>21</v>
      </c>
      <c r="E14" s="15"/>
      <c r="F14" s="10" t="s">
        <v>22</v>
      </c>
      <c r="G14" s="13">
        <v>3330</v>
      </c>
      <c r="H14" s="13">
        <f t="shared" ref="H14:I14" si="1">H15</f>
        <v>1300</v>
      </c>
      <c r="I14" s="13">
        <f t="shared" si="1"/>
        <v>1300</v>
      </c>
    </row>
    <row r="15" spans="1:9" ht="126" x14ac:dyDescent="0.25">
      <c r="A15" s="9">
        <v>176</v>
      </c>
      <c r="B15" s="16" t="s">
        <v>10</v>
      </c>
      <c r="C15" s="16" t="s">
        <v>11</v>
      </c>
      <c r="D15" s="16" t="s">
        <v>56</v>
      </c>
      <c r="E15" s="16" t="s">
        <v>23</v>
      </c>
      <c r="F15" s="18" t="s">
        <v>59</v>
      </c>
      <c r="G15" s="26">
        <v>1300</v>
      </c>
      <c r="H15" s="11">
        <v>1300</v>
      </c>
      <c r="I15" s="11">
        <v>1300</v>
      </c>
    </row>
    <row r="16" spans="1:9" ht="123.75" customHeight="1" x14ac:dyDescent="0.25">
      <c r="A16" s="9">
        <v>177</v>
      </c>
      <c r="B16" s="16" t="s">
        <v>10</v>
      </c>
      <c r="C16" s="16" t="s">
        <v>11</v>
      </c>
      <c r="D16" s="16" t="s">
        <v>55</v>
      </c>
      <c r="E16" s="16" t="s">
        <v>23</v>
      </c>
      <c r="F16" s="18" t="s">
        <v>60</v>
      </c>
      <c r="G16" s="26">
        <v>2030</v>
      </c>
      <c r="H16" s="11">
        <v>0</v>
      </c>
      <c r="I16" s="11">
        <v>0</v>
      </c>
    </row>
    <row r="17" spans="1:9" ht="78.75" x14ac:dyDescent="0.25">
      <c r="A17" s="14">
        <v>176</v>
      </c>
      <c r="B17" s="15" t="s">
        <v>10</v>
      </c>
      <c r="C17" s="15" t="s">
        <v>11</v>
      </c>
      <c r="D17" s="15" t="s">
        <v>25</v>
      </c>
      <c r="E17" s="15"/>
      <c r="F17" s="10" t="s">
        <v>26</v>
      </c>
      <c r="G17" s="13">
        <v>7470409.0000000009</v>
      </c>
      <c r="H17" s="13">
        <f>SUM(H18:H30)</f>
        <v>5699117.5</v>
      </c>
      <c r="I17" s="13">
        <f>SUM(I18:I30)</f>
        <v>5890212.2999999998</v>
      </c>
    </row>
    <row r="18" spans="1:9" ht="47.25" x14ac:dyDescent="0.25">
      <c r="A18" s="9">
        <v>176</v>
      </c>
      <c r="B18" s="16" t="s">
        <v>10</v>
      </c>
      <c r="C18" s="16" t="s">
        <v>11</v>
      </c>
      <c r="D18" s="16" t="s">
        <v>27</v>
      </c>
      <c r="E18" s="16" t="s">
        <v>17</v>
      </c>
      <c r="F18" s="18" t="s">
        <v>28</v>
      </c>
      <c r="G18" s="26">
        <v>666311.5</v>
      </c>
      <c r="H18" s="11">
        <v>568541.4</v>
      </c>
      <c r="I18" s="11">
        <v>307267.8</v>
      </c>
    </row>
    <row r="19" spans="1:9" ht="118.5" customHeight="1" x14ac:dyDescent="0.3">
      <c r="A19" s="9">
        <v>176</v>
      </c>
      <c r="B19" s="16" t="s">
        <v>10</v>
      </c>
      <c r="C19" s="16" t="s">
        <v>11</v>
      </c>
      <c r="D19" s="16" t="s">
        <v>58</v>
      </c>
      <c r="E19" s="16" t="s">
        <v>17</v>
      </c>
      <c r="F19" s="18" t="s">
        <v>110</v>
      </c>
      <c r="G19" s="26">
        <v>564465.19999999995</v>
      </c>
      <c r="H19" s="26">
        <v>0</v>
      </c>
      <c r="I19" s="26">
        <v>0</v>
      </c>
    </row>
    <row r="20" spans="1:9" ht="167.25" customHeight="1" x14ac:dyDescent="0.25">
      <c r="A20" s="9">
        <v>176</v>
      </c>
      <c r="B20" s="16" t="s">
        <v>10</v>
      </c>
      <c r="C20" s="16" t="s">
        <v>11</v>
      </c>
      <c r="D20" s="16" t="s">
        <v>57</v>
      </c>
      <c r="E20" s="16" t="s">
        <v>17</v>
      </c>
      <c r="F20" s="18" t="s">
        <v>109</v>
      </c>
      <c r="G20" s="26">
        <v>60969.599999999999</v>
      </c>
      <c r="H20" s="26">
        <v>0</v>
      </c>
      <c r="I20" s="26">
        <v>0</v>
      </c>
    </row>
    <row r="21" spans="1:9" ht="47.25" x14ac:dyDescent="0.25">
      <c r="A21" s="9">
        <v>176</v>
      </c>
      <c r="B21" s="16" t="s">
        <v>10</v>
      </c>
      <c r="C21" s="16" t="s">
        <v>11</v>
      </c>
      <c r="D21" s="16" t="s">
        <v>27</v>
      </c>
      <c r="E21" s="16" t="s">
        <v>15</v>
      </c>
      <c r="F21" s="18" t="s">
        <v>29</v>
      </c>
      <c r="G21" s="26">
        <v>328048.80000000005</v>
      </c>
      <c r="H21" s="11">
        <v>192121.7</v>
      </c>
      <c r="I21" s="11">
        <v>333878.5</v>
      </c>
    </row>
    <row r="22" spans="1:9" ht="31.5" x14ac:dyDescent="0.25">
      <c r="A22" s="9">
        <v>176</v>
      </c>
      <c r="B22" s="16" t="s">
        <v>10</v>
      </c>
      <c r="C22" s="16" t="s">
        <v>11</v>
      </c>
      <c r="D22" s="16" t="s">
        <v>27</v>
      </c>
      <c r="E22" s="16" t="s">
        <v>30</v>
      </c>
      <c r="F22" s="18" t="s">
        <v>31</v>
      </c>
      <c r="G22" s="26">
        <v>385363</v>
      </c>
      <c r="H22" s="11">
        <v>132290.5</v>
      </c>
      <c r="I22" s="11">
        <v>331250</v>
      </c>
    </row>
    <row r="23" spans="1:9" ht="31.5" x14ac:dyDescent="0.25">
      <c r="A23" s="9">
        <v>176</v>
      </c>
      <c r="B23" s="16" t="s">
        <v>10</v>
      </c>
      <c r="C23" s="16" t="s">
        <v>11</v>
      </c>
      <c r="D23" s="16" t="s">
        <v>27</v>
      </c>
      <c r="E23" s="16" t="s">
        <v>15</v>
      </c>
      <c r="F23" s="18" t="s">
        <v>32</v>
      </c>
      <c r="G23" s="26">
        <v>2960994.2</v>
      </c>
      <c r="H23" s="11">
        <v>3102035.4</v>
      </c>
      <c r="I23" s="11">
        <v>3288157.4</v>
      </c>
    </row>
    <row r="24" spans="1:9" ht="47.25" x14ac:dyDescent="0.25">
      <c r="A24" s="9">
        <v>176</v>
      </c>
      <c r="B24" s="16" t="s">
        <v>10</v>
      </c>
      <c r="C24" s="16" t="s">
        <v>11</v>
      </c>
      <c r="D24" s="16" t="s">
        <v>27</v>
      </c>
      <c r="E24" s="16" t="s">
        <v>30</v>
      </c>
      <c r="F24" s="18" t="s">
        <v>33</v>
      </c>
      <c r="G24" s="26">
        <v>20000</v>
      </c>
      <c r="H24" s="11">
        <v>40000</v>
      </c>
      <c r="I24" s="11">
        <v>40000</v>
      </c>
    </row>
    <row r="25" spans="1:9" ht="47.25" x14ac:dyDescent="0.25">
      <c r="A25" s="9">
        <v>176</v>
      </c>
      <c r="B25" s="16" t="s">
        <v>10</v>
      </c>
      <c r="C25" s="16" t="s">
        <v>11</v>
      </c>
      <c r="D25" s="16" t="s">
        <v>27</v>
      </c>
      <c r="E25" s="16" t="s">
        <v>15</v>
      </c>
      <c r="F25" s="18" t="s">
        <v>34</v>
      </c>
      <c r="G25" s="26">
        <v>430000</v>
      </c>
      <c r="H25" s="11">
        <v>503122.5</v>
      </c>
      <c r="I25" s="11">
        <v>450000</v>
      </c>
    </row>
    <row r="26" spans="1:9" ht="47.25" x14ac:dyDescent="0.25">
      <c r="A26" s="9">
        <v>176</v>
      </c>
      <c r="B26" s="16" t="s">
        <v>10</v>
      </c>
      <c r="C26" s="16" t="s">
        <v>11</v>
      </c>
      <c r="D26" s="16" t="s">
        <v>27</v>
      </c>
      <c r="E26" s="16" t="s">
        <v>15</v>
      </c>
      <c r="F26" s="18" t="s">
        <v>35</v>
      </c>
      <c r="G26" s="26">
        <v>20000</v>
      </c>
      <c r="H26" s="11">
        <v>20000</v>
      </c>
      <c r="I26" s="11">
        <v>40000</v>
      </c>
    </row>
    <row r="27" spans="1:9" ht="31.5" x14ac:dyDescent="0.25">
      <c r="A27" s="9">
        <v>176</v>
      </c>
      <c r="B27" s="16" t="s">
        <v>10</v>
      </c>
      <c r="C27" s="16" t="s">
        <v>11</v>
      </c>
      <c r="D27" s="16" t="s">
        <v>27</v>
      </c>
      <c r="E27" s="16" t="s">
        <v>15</v>
      </c>
      <c r="F27" s="18" t="s">
        <v>36</v>
      </c>
      <c r="G27" s="26">
        <v>3000</v>
      </c>
      <c r="H27" s="11">
        <v>3000</v>
      </c>
      <c r="I27" s="11">
        <v>3000</v>
      </c>
    </row>
    <row r="28" spans="1:9" ht="63" x14ac:dyDescent="0.25">
      <c r="A28" s="9">
        <v>176</v>
      </c>
      <c r="B28" s="16" t="s">
        <v>10</v>
      </c>
      <c r="C28" s="16" t="s">
        <v>11</v>
      </c>
      <c r="D28" s="16" t="s">
        <v>27</v>
      </c>
      <c r="E28" s="16" t="s">
        <v>15</v>
      </c>
      <c r="F28" s="18" t="s">
        <v>37</v>
      </c>
      <c r="G28" s="26">
        <v>157286.5</v>
      </c>
      <c r="H28" s="11">
        <v>98006</v>
      </c>
      <c r="I28" s="11">
        <v>96658.6</v>
      </c>
    </row>
    <row r="29" spans="1:9" ht="78.75" x14ac:dyDescent="0.25">
      <c r="A29" s="9">
        <v>176</v>
      </c>
      <c r="B29" s="16" t="s">
        <v>10</v>
      </c>
      <c r="C29" s="16" t="s">
        <v>11</v>
      </c>
      <c r="D29" s="16" t="s">
        <v>27</v>
      </c>
      <c r="E29" s="16" t="s">
        <v>15</v>
      </c>
      <c r="F29" s="18" t="s">
        <v>38</v>
      </c>
      <c r="G29" s="26">
        <v>10000</v>
      </c>
      <c r="H29" s="11">
        <v>10000</v>
      </c>
      <c r="I29" s="11">
        <v>0</v>
      </c>
    </row>
    <row r="30" spans="1:9" ht="63" x14ac:dyDescent="0.25">
      <c r="A30" s="9">
        <v>176</v>
      </c>
      <c r="B30" s="16" t="s">
        <v>10</v>
      </c>
      <c r="C30" s="16" t="s">
        <v>11</v>
      </c>
      <c r="D30" s="16" t="s">
        <v>39</v>
      </c>
      <c r="E30" s="16" t="s">
        <v>40</v>
      </c>
      <c r="F30" s="18" t="s">
        <v>24</v>
      </c>
      <c r="G30" s="26">
        <v>1863970.2</v>
      </c>
      <c r="H30" s="11">
        <f>1000000+30000</f>
        <v>1030000</v>
      </c>
      <c r="I30" s="11">
        <v>1000000</v>
      </c>
    </row>
    <row r="31" spans="1:9" s="23" customFormat="1" ht="94.5" x14ac:dyDescent="0.25">
      <c r="A31" s="19">
        <v>176</v>
      </c>
      <c r="B31" s="20" t="s">
        <v>10</v>
      </c>
      <c r="C31" s="20" t="s">
        <v>11</v>
      </c>
      <c r="D31" s="20" t="s">
        <v>41</v>
      </c>
      <c r="E31" s="20" t="s">
        <v>42</v>
      </c>
      <c r="F31" s="21" t="s">
        <v>43</v>
      </c>
      <c r="G31" s="26">
        <v>230336.4</v>
      </c>
      <c r="H31" s="22">
        <v>179020.6</v>
      </c>
      <c r="I31" s="22">
        <v>179020.6</v>
      </c>
    </row>
    <row r="32" spans="1:9" s="23" customFormat="1" ht="78.75" x14ac:dyDescent="0.25">
      <c r="A32" s="19">
        <v>176</v>
      </c>
      <c r="B32" s="20" t="s">
        <v>10</v>
      </c>
      <c r="C32" s="20" t="s">
        <v>11</v>
      </c>
      <c r="D32" s="20" t="s">
        <v>44</v>
      </c>
      <c r="E32" s="20" t="s">
        <v>45</v>
      </c>
      <c r="F32" s="21" t="s">
        <v>46</v>
      </c>
      <c r="G32" s="26">
        <v>515000</v>
      </c>
      <c r="H32" s="22">
        <v>0</v>
      </c>
      <c r="I32" s="22">
        <v>0</v>
      </c>
    </row>
    <row r="33" spans="1:9" ht="47.25" x14ac:dyDescent="0.25">
      <c r="A33" s="19">
        <v>176</v>
      </c>
      <c r="B33" s="20" t="s">
        <v>10</v>
      </c>
      <c r="C33" s="20" t="s">
        <v>11</v>
      </c>
      <c r="D33" s="20" t="s">
        <v>52</v>
      </c>
      <c r="E33" s="20" t="s">
        <v>15</v>
      </c>
      <c r="F33" s="24" t="s">
        <v>47</v>
      </c>
      <c r="G33" s="26">
        <v>90</v>
      </c>
      <c r="H33" s="26">
        <v>0</v>
      </c>
      <c r="I33" s="26">
        <v>0</v>
      </c>
    </row>
    <row r="34" spans="1:9" ht="120" customHeight="1" x14ac:dyDescent="0.25">
      <c r="A34" s="14">
        <v>181</v>
      </c>
      <c r="B34" s="15"/>
      <c r="C34" s="15"/>
      <c r="D34" s="14"/>
      <c r="E34" s="14"/>
      <c r="F34" s="17" t="s">
        <v>61</v>
      </c>
      <c r="G34" s="13">
        <v>4182.6000000000004</v>
      </c>
      <c r="H34" s="13">
        <f t="shared" ref="H34" si="2">H35</f>
        <v>0</v>
      </c>
      <c r="I34" s="13">
        <f t="shared" ref="I34" si="3">I35</f>
        <v>0</v>
      </c>
    </row>
    <row r="35" spans="1:9" ht="63" x14ac:dyDescent="0.25">
      <c r="A35" s="9">
        <v>181</v>
      </c>
      <c r="B35" s="16" t="s">
        <v>48</v>
      </c>
      <c r="C35" s="16" t="s">
        <v>49</v>
      </c>
      <c r="D35" s="16" t="s">
        <v>53</v>
      </c>
      <c r="E35" s="16" t="s">
        <v>50</v>
      </c>
      <c r="F35" s="17" t="s">
        <v>62</v>
      </c>
      <c r="G35" s="26">
        <v>4182.6000000000004</v>
      </c>
      <c r="H35" s="26">
        <v>0</v>
      </c>
      <c r="I35" s="26">
        <v>0</v>
      </c>
    </row>
    <row r="37" spans="1:9" ht="42.75" customHeight="1" x14ac:dyDescent="0.25">
      <c r="A37" s="51" t="s">
        <v>111</v>
      </c>
      <c r="B37" s="51"/>
      <c r="C37" s="51"/>
      <c r="D37" s="51"/>
      <c r="E37" s="51"/>
      <c r="F37" s="51"/>
      <c r="G37" s="51"/>
      <c r="H37" s="51"/>
      <c r="I37" s="51"/>
    </row>
    <row r="38" spans="1:9" ht="15.75" customHeight="1" x14ac:dyDescent="0.25">
      <c r="A38" s="50" t="s">
        <v>51</v>
      </c>
      <c r="B38" s="50"/>
      <c r="C38" s="50"/>
      <c r="D38" s="50"/>
      <c r="E38" s="50"/>
      <c r="F38" s="50"/>
      <c r="G38" s="50"/>
      <c r="H38" s="50"/>
      <c r="I38" s="50"/>
    </row>
  </sheetData>
  <mergeCells count="4">
    <mergeCell ref="A5:E5"/>
    <mergeCell ref="A2:I2"/>
    <mergeCell ref="A38:I38"/>
    <mergeCell ref="A37:I37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50" fitToHeight="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 ДФ</vt:lpstr>
      <vt:lpstr>Расходы 2016-2018</vt:lpstr>
      <vt:lpstr>'Доходы ДФ'!Заголовки_для_печати</vt:lpstr>
      <vt:lpstr>'Расходы 2016-2018'!Заголовки_для_печати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Фадина Юлия Викторовна</cp:lastModifiedBy>
  <cp:lastPrinted>2016-06-03T09:44:00Z</cp:lastPrinted>
  <dcterms:created xsi:type="dcterms:W3CDTF">2016-03-11T09:54:03Z</dcterms:created>
  <dcterms:modified xsi:type="dcterms:W3CDTF">2016-06-03T09:58:38Z</dcterms:modified>
</cp:coreProperties>
</file>